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2130"/>
  <workbookPr defaultThemeVersion="124226"/>
  <mc:AlternateContent xmlns:mc="http://schemas.openxmlformats.org/markup-compatibility/2006">
    <mc:Choice Requires="x15">
      <x15ac:absPath xmlns:x15ac="http://schemas.microsoft.com/office/spreadsheetml/2010/11/ac" url="C:\Users\kreynolds\Documents\CERP\"/>
    </mc:Choice>
  </mc:AlternateContent>
  <xr:revisionPtr revIDLastSave="0" documentId="8_{AB1E5550-FC63-4D50-8F36-208401EBE422}" xr6:coauthVersionLast="45" xr6:coauthVersionMax="45" xr10:uidLastSave="{00000000-0000-0000-0000-000000000000}"/>
  <bookViews>
    <workbookView xWindow="28680" yWindow="-120" windowWidth="29040" windowHeight="15840"/>
  </bookViews>
  <sheets>
    <sheet name="Sheet1" sheetId="1" r:id="rId1"/>
  </sheets>
  <definedNames>
    <definedName name="_xlnm.Print_Area" localSheetId="0">Sheet1!$A$1:$I$146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88" i="1" l="1"/>
  <c r="I88" i="1"/>
  <c r="J128" i="1"/>
  <c r="I128" i="1"/>
  <c r="J122" i="1"/>
  <c r="I122" i="1"/>
  <c r="I123" i="1"/>
  <c r="E144" i="1"/>
  <c r="J121" i="1"/>
  <c r="I121" i="1"/>
  <c r="J120" i="1"/>
  <c r="I120" i="1"/>
  <c r="J119" i="1"/>
  <c r="I119" i="1"/>
  <c r="J118" i="1"/>
  <c r="I118" i="1"/>
  <c r="J117" i="1"/>
  <c r="I117" i="1"/>
  <c r="J116" i="1"/>
  <c r="I116" i="1"/>
  <c r="J115" i="1"/>
  <c r="I115" i="1"/>
  <c r="J112" i="1"/>
  <c r="I112" i="1"/>
  <c r="J113" i="1"/>
  <c r="I113" i="1"/>
  <c r="J114" i="1"/>
  <c r="I114" i="1"/>
  <c r="J111" i="1"/>
  <c r="I111" i="1"/>
  <c r="J110" i="1"/>
  <c r="I110" i="1"/>
  <c r="J87" i="1"/>
  <c r="I87" i="1"/>
  <c r="J84" i="1"/>
  <c r="I84" i="1"/>
  <c r="J83" i="1"/>
  <c r="I83" i="1"/>
  <c r="J80" i="1"/>
  <c r="I80" i="1"/>
  <c r="J79" i="1"/>
  <c r="I79" i="1"/>
  <c r="J77" i="1"/>
  <c r="I77" i="1"/>
  <c r="J76" i="1"/>
  <c r="I76" i="1"/>
  <c r="I89" i="1"/>
  <c r="E142" i="1"/>
  <c r="J74" i="1"/>
  <c r="I74" i="1"/>
  <c r="J75" i="1"/>
  <c r="I75" i="1"/>
  <c r="J45" i="1"/>
  <c r="I45" i="1"/>
  <c r="J49" i="1"/>
  <c r="I49" i="1"/>
  <c r="J48" i="1"/>
  <c r="I48" i="1"/>
  <c r="J47" i="1"/>
  <c r="I47" i="1"/>
  <c r="J46" i="1"/>
  <c r="I46" i="1"/>
  <c r="J44" i="1"/>
  <c r="I44" i="1"/>
  <c r="J41" i="1"/>
  <c r="I41" i="1"/>
  <c r="J68" i="1"/>
  <c r="I68" i="1"/>
  <c r="J67" i="1"/>
  <c r="I67" i="1"/>
  <c r="J66" i="1"/>
  <c r="I66" i="1"/>
  <c r="J62" i="1"/>
  <c r="I62" i="1"/>
  <c r="J61" i="1"/>
  <c r="I61" i="1"/>
  <c r="J64" i="1"/>
  <c r="I64" i="1"/>
  <c r="J103" i="1"/>
  <c r="I103" i="1"/>
  <c r="J101" i="1"/>
  <c r="I101" i="1"/>
  <c r="J100" i="1"/>
  <c r="I100" i="1"/>
  <c r="J58" i="1"/>
  <c r="I58" i="1"/>
  <c r="J38" i="1"/>
  <c r="I38" i="1"/>
  <c r="J95" i="1"/>
  <c r="I95" i="1"/>
  <c r="J104" i="1"/>
  <c r="I104" i="1"/>
  <c r="J102" i="1"/>
  <c r="I102" i="1"/>
  <c r="J99" i="1"/>
  <c r="I99" i="1"/>
  <c r="J98" i="1"/>
  <c r="I98" i="1"/>
  <c r="J97" i="1"/>
  <c r="I97" i="1"/>
  <c r="J96" i="1"/>
  <c r="I96" i="1"/>
  <c r="J85" i="1"/>
  <c r="I85" i="1"/>
  <c r="J86" i="1"/>
  <c r="I86" i="1"/>
  <c r="J82" i="1"/>
  <c r="I82" i="1"/>
  <c r="J81" i="1"/>
  <c r="I81" i="1"/>
  <c r="J78" i="1"/>
  <c r="I78" i="1"/>
  <c r="J65" i="1"/>
  <c r="I65" i="1"/>
  <c r="J60" i="1"/>
  <c r="I60" i="1"/>
  <c r="J59" i="1"/>
  <c r="I59" i="1"/>
  <c r="J51" i="1"/>
  <c r="I51" i="1"/>
  <c r="J50" i="1"/>
  <c r="I50" i="1"/>
  <c r="J40" i="1"/>
  <c r="I40" i="1"/>
  <c r="J39" i="1"/>
  <c r="I39" i="1"/>
  <c r="J43" i="1"/>
  <c r="I43" i="1"/>
  <c r="J42" i="1"/>
  <c r="I42" i="1"/>
  <c r="J63" i="1"/>
  <c r="I63" i="1"/>
  <c r="I105" i="1"/>
  <c r="E143" i="1"/>
  <c r="I52" i="1"/>
  <c r="E140" i="1"/>
  <c r="I69" i="1"/>
  <c r="E141" i="1"/>
  <c r="E145" i="1"/>
</calcChain>
</file>

<file path=xl/sharedStrings.xml><?xml version="1.0" encoding="utf-8"?>
<sst xmlns="http://schemas.openxmlformats.org/spreadsheetml/2006/main" count="248" uniqueCount="182">
  <si>
    <t>Total</t>
  </si>
  <si>
    <t>National officer</t>
  </si>
  <si>
    <t>Date</t>
  </si>
  <si>
    <t>4 per year</t>
  </si>
  <si>
    <t>3 per year</t>
  </si>
  <si>
    <t>2 per year</t>
  </si>
  <si>
    <t>1 per year</t>
  </si>
  <si>
    <t>calculation</t>
  </si>
  <si>
    <t>6 per 
session</t>
  </si>
  <si>
    <t>Your
Tally*</t>
  </si>
  <si>
    <t>* Indicate the number of times you attended or completed the following.  Example:</t>
  </si>
  <si>
    <t>* Indicate the number of times you completed the following.  Example:</t>
  </si>
  <si>
    <t>* Indicate the number of years served.  Example:</t>
  </si>
  <si>
    <t>State/local/provincial president</t>
  </si>
  <si>
    <t xml:space="preserve">It is important that all information requested on this form is completed. If additional space is needed, please attach separate sheets. </t>
  </si>
  <si>
    <t>Recertification Application</t>
  </si>
  <si>
    <t>Details (Year, Description)</t>
  </si>
  <si>
    <t>Dad's Club Baseball, Cancer Society, PTA</t>
  </si>
  <si>
    <t>Certified Event Rental Professional</t>
  </si>
  <si>
    <t>State Vice President 2011 
Party SIG member 2013</t>
  </si>
  <si>
    <t>ARA Leadership Conference attendee</t>
  </si>
  <si>
    <t>ARA National Legislative Caucus attendee</t>
  </si>
  <si>
    <t>ARA State Legislative Day attendee</t>
  </si>
  <si>
    <t>TBD</t>
  </si>
  <si>
    <t>1 per exam</t>
  </si>
  <si>
    <t>Lead in-house employee training program</t>
  </si>
  <si>
    <t>Events &amp; Tents speaker 2012</t>
  </si>
  <si>
    <t>2 per show</t>
  </si>
  <si>
    <t>2 per session</t>
  </si>
  <si>
    <t>6 per session</t>
  </si>
  <si>
    <t>3 per session</t>
  </si>
  <si>
    <t>10 per article</t>
  </si>
  <si>
    <t>4 per article</t>
  </si>
  <si>
    <t>5 per student</t>
  </si>
  <si>
    <t>10 per project</t>
  </si>
  <si>
    <t>3 per conference</t>
  </si>
  <si>
    <t>5 per year</t>
  </si>
  <si>
    <t>4 per course</t>
  </si>
  <si>
    <t>5 per course</t>
  </si>
  <si>
    <t>2 per item</t>
  </si>
  <si>
    <t>5 per degree</t>
  </si>
  <si>
    <t>TRS exhibits 2011, 2012, 2013</t>
  </si>
  <si>
    <t>1 per month</t>
  </si>
  <si>
    <t>2 per event</t>
  </si>
  <si>
    <t>5 per project</t>
  </si>
  <si>
    <t>2 per award</t>
  </si>
  <si>
    <t>1 per term</t>
  </si>
  <si>
    <t>C. Education and Professional Development</t>
  </si>
  <si>
    <t>Event Rental Consultant/Sales</t>
  </si>
  <si>
    <t>3.5 per year</t>
  </si>
  <si>
    <t>Delivery Personnel</t>
  </si>
  <si>
    <t>Tent Crew Member</t>
  </si>
  <si>
    <t>Warehouse/Operations Personnel</t>
  </si>
  <si>
    <t>Linen Preparation Personnel</t>
  </si>
  <si>
    <t>Assistant Manager: Store/Branch</t>
  </si>
  <si>
    <t>Manager: Store/Branch</t>
  </si>
  <si>
    <t>Manager/Supervisor: Warehouse, Operations, Equipment Preparation, Linen</t>
  </si>
  <si>
    <t>Owner/President/Chief Executive Officer</t>
  </si>
  <si>
    <t>* Indicate the number of years you held one of the following positions.  Example:</t>
  </si>
  <si>
    <t>Linen Prep 2009, 2010, 2011, 2012, 2013</t>
  </si>
  <si>
    <t>Job Portfolio</t>
  </si>
  <si>
    <t>5 per event</t>
  </si>
  <si>
    <t>* How the event was solicited, quoted and closed</t>
  </si>
  <si>
    <t>* How a timeline was developed and maintained for the event</t>
  </si>
  <si>
    <t>* How you dealt with donation requests</t>
  </si>
  <si>
    <t>* How product was selected</t>
  </si>
  <si>
    <t>* How the event was installed and dismantled</t>
  </si>
  <si>
    <t>* How you worked with internal personnel as well as external vendors</t>
  </si>
  <si>
    <t>* How you provided a unique experience for your client</t>
  </si>
  <si>
    <t>* How you provided follow-up to your client</t>
  </si>
  <si>
    <t>Return completed application with $125.00 US dollars to:</t>
  </si>
  <si>
    <t xml:space="preserve">Manager/Crew Chief: Tent </t>
  </si>
  <si>
    <t>CERP Recertification Applicant's Statement</t>
  </si>
  <si>
    <t xml:space="preserve">Applicant signature </t>
  </si>
  <si>
    <t>State/local/provincial officer</t>
  </si>
  <si>
    <t>National board member</t>
  </si>
  <si>
    <t>National committee/task force chair</t>
  </si>
  <si>
    <t>National committee/task force member</t>
  </si>
  <si>
    <t>State/local/provincial committee member</t>
  </si>
  <si>
    <t>Fee</t>
  </si>
  <si>
    <t>$125.00 US dollars</t>
  </si>
  <si>
    <t>American Rental Association 
Attn: CERP Recertification
1900 19th Street
Moline, IL 61265</t>
  </si>
  <si>
    <t>Wrote an industry-related article</t>
  </si>
  <si>
    <t>Served as CERP proctor</t>
  </si>
  <si>
    <t>Served as CERP conference call study group leader</t>
  </si>
  <si>
    <t>4 per conf.</t>
  </si>
  <si>
    <t>5 per call</t>
  </si>
  <si>
    <t>2 per conf.</t>
  </si>
  <si>
    <t>0.5 per mtg</t>
  </si>
  <si>
    <t>15 per disc.</t>
  </si>
  <si>
    <t>Used training materials from ARA's Lending Library or RentalU</t>
  </si>
  <si>
    <t>Completed ARA training program</t>
  </si>
  <si>
    <t>Earned an undergraduate or higher education degree since last CERP certfication date</t>
  </si>
  <si>
    <t>Attended Events &amp; Tents</t>
  </si>
  <si>
    <t>Attended ARA state/local/provincial conference</t>
  </si>
  <si>
    <t>Attended ARA state/local/provincial meeting</t>
  </si>
  <si>
    <t>Attended a manufacturer-sponsored school</t>
  </si>
  <si>
    <t>2 per des.</t>
  </si>
  <si>
    <t>1 per mbrsp</t>
  </si>
  <si>
    <t>Received an industry award</t>
  </si>
  <si>
    <t>Completed an accident-free year</t>
  </si>
  <si>
    <t>1 per cr hr</t>
  </si>
  <si>
    <t>Vice President/Chief Financial Officer/
General Manager</t>
  </si>
  <si>
    <t>A. CERP and Other Professional Industry Contributions</t>
  </si>
  <si>
    <t>(when submitting by email, your typed name will be recognized as your signature)</t>
  </si>
  <si>
    <t>Fax:  309-764-1533</t>
  </si>
  <si>
    <t>Speaker/participant in a career fair</t>
  </si>
  <si>
    <t xml:space="preserve">B. ARA Leadership </t>
  </si>
  <si>
    <t xml:space="preserve">D. Related Activities </t>
  </si>
  <si>
    <t>E. Professional Experience</t>
  </si>
  <si>
    <t>2 per mtg</t>
  </si>
  <si>
    <t>* Operational efficiencies discovered</t>
  </si>
  <si>
    <t xml:space="preserve">Name   </t>
  </si>
  <si>
    <t xml:space="preserve">Company   </t>
  </si>
  <si>
    <t xml:space="preserve">Business address   </t>
  </si>
  <si>
    <t>Maintaining 
certification</t>
  </si>
  <si>
    <t>Renewal 
timeframe</t>
  </si>
  <si>
    <t>Loss of 
certification</t>
  </si>
  <si>
    <r>
      <t xml:space="preserve">Applications must be submitted </t>
    </r>
    <r>
      <rPr>
        <b/>
        <sz val="9"/>
        <color indexed="8"/>
        <rFont val="Calibri"/>
        <family val="2"/>
      </rPr>
      <t xml:space="preserve">no sooner than two (2) months prior </t>
    </r>
    <r>
      <rPr>
        <sz val="9"/>
        <color indexed="8"/>
        <rFont val="Calibri"/>
        <family val="2"/>
      </rPr>
      <t>to certification expiration date AND must be received no later than one (1) month after the expiration date.</t>
    </r>
  </si>
  <si>
    <t>I hereby attest to the accuracy of the information provided and confirm that special events is my primary area of activity. 
I agree to accept the decision of ARA's Senior Director of Education and Training regarding this application. I understand 
that recertification is required every five (5) years.</t>
  </si>
  <si>
    <r>
      <t xml:space="preserve">Other </t>
    </r>
    <r>
      <rPr>
        <sz val="9"/>
        <color indexed="8"/>
        <rFont val="Calibri"/>
        <family val="2"/>
      </rPr>
      <t>(please list any other CERP or Other Professional Industry Contributions for consideration)</t>
    </r>
  </si>
  <si>
    <t>Email address</t>
  </si>
  <si>
    <t>City</t>
  </si>
  <si>
    <t>State/Province</t>
  </si>
  <si>
    <t>ZIP/Postal Code</t>
  </si>
  <si>
    <t>Country</t>
  </si>
  <si>
    <r>
      <t xml:space="preserve">Mentored CERP student through program 
</t>
    </r>
    <r>
      <rPr>
        <sz val="9"/>
        <color indexed="8"/>
        <rFont val="Calibri"/>
        <family val="2"/>
      </rPr>
      <t>(student must have graduated from program; 
list graduate's name in Details column)</t>
    </r>
  </si>
  <si>
    <r>
      <t xml:space="preserve">Other </t>
    </r>
    <r>
      <rPr>
        <sz val="9"/>
        <color indexed="8"/>
        <rFont val="Calibri"/>
        <family val="2"/>
      </rPr>
      <t>(please list any other ARA Leadership activity for consideration)</t>
    </r>
  </si>
  <si>
    <r>
      <t>Exhibited at industry trade show</t>
    </r>
    <r>
      <rPr>
        <sz val="9"/>
        <color indexed="8"/>
        <rFont val="Calibri"/>
        <family val="2"/>
      </rPr>
      <t xml:space="preserve"> 
(eg: bridal or business shows)</t>
    </r>
  </si>
  <si>
    <r>
      <t xml:space="preserve">Served on ARA working group 
</t>
    </r>
    <r>
      <rPr>
        <sz val="9"/>
        <color indexed="8"/>
        <rFont val="Calibri"/>
        <family val="2"/>
      </rPr>
      <t>(eg: updated CERP discipline, contributor to 
ARA best practice document)</t>
    </r>
  </si>
  <si>
    <t>Wrote an article for ARA publication</t>
  </si>
  <si>
    <t>Speaker/panelist: 
ARA state/local/provincial meetings</t>
  </si>
  <si>
    <r>
      <rPr>
        <sz val="9"/>
        <color indexed="8"/>
        <rFont val="Calibri"/>
        <family val="2"/>
      </rPr>
      <t xml:space="preserve">Attended </t>
    </r>
    <r>
      <rPr>
        <b/>
        <i/>
        <sz val="9"/>
        <color indexed="8"/>
        <rFont val="Calibri"/>
        <family val="2"/>
      </rPr>
      <t xml:space="preserve">The Rental </t>
    </r>
    <r>
      <rPr>
        <b/>
        <sz val="9"/>
        <color indexed="8"/>
        <rFont val="Calibri"/>
        <family val="2"/>
      </rPr>
      <t xml:space="preserve">Show </t>
    </r>
    <r>
      <rPr>
        <sz val="9"/>
        <color indexed="8"/>
        <rFont val="Calibri"/>
        <family val="2"/>
      </rPr>
      <t>(exhibits only)</t>
    </r>
  </si>
  <si>
    <r>
      <t xml:space="preserve">Attended industry-related conference or convention </t>
    </r>
    <r>
      <rPr>
        <sz val="9"/>
        <color indexed="8"/>
        <rFont val="Calibri"/>
        <family val="2"/>
      </rPr>
      <t>(eg: MATRA, TRAM, IFAI Tent Expo)</t>
    </r>
  </si>
  <si>
    <r>
      <t xml:space="preserve">Other </t>
    </r>
    <r>
      <rPr>
        <sz val="9"/>
        <color indexed="8"/>
        <rFont val="Calibri"/>
        <family val="2"/>
      </rPr>
      <t>(please list any other Education or Professional Development activity for consideration)</t>
    </r>
  </si>
  <si>
    <r>
      <t xml:space="preserve">Maintain membership in industry-related association 
</t>
    </r>
    <r>
      <rPr>
        <sz val="9"/>
        <color indexed="8"/>
        <rFont val="Calibri"/>
        <family val="2"/>
      </rPr>
      <t>(eg: NACE, NCA, MATRA, MPI, IFAI)</t>
    </r>
  </si>
  <si>
    <r>
      <t xml:space="preserve">Other </t>
    </r>
    <r>
      <rPr>
        <sz val="9"/>
        <color indexed="8"/>
        <rFont val="Calibri"/>
        <family val="2"/>
      </rPr>
      <t>(please list any other Related Activity for consideration)</t>
    </r>
  </si>
  <si>
    <r>
      <rPr>
        <sz val="9"/>
        <color indexed="8"/>
        <rFont val="Calibri"/>
        <family val="2"/>
      </rPr>
      <t xml:space="preserve">Attended </t>
    </r>
    <r>
      <rPr>
        <b/>
        <i/>
        <sz val="9"/>
        <color indexed="8"/>
        <rFont val="Calibri"/>
        <family val="2"/>
      </rPr>
      <t xml:space="preserve">The Rental </t>
    </r>
    <r>
      <rPr>
        <b/>
        <sz val="9"/>
        <color indexed="8"/>
        <rFont val="Calibri"/>
        <family val="2"/>
      </rPr>
      <t xml:space="preserve">Show </t>
    </r>
    <r>
      <rPr>
        <sz val="9"/>
        <color indexed="8"/>
        <rFont val="Calibri"/>
        <family val="2"/>
      </rPr>
      <t>(exhibits &amp; seminars)</t>
    </r>
  </si>
  <si>
    <t xml:space="preserve">Attended industry-related meeting </t>
  </si>
  <si>
    <t>Completed an industry-related college course</t>
  </si>
  <si>
    <t>Completed an additional CERP discipline</t>
  </si>
  <si>
    <t>Took a professional development or industry-related safety course</t>
  </si>
  <si>
    <t>Hold other professional designation</t>
  </si>
  <si>
    <r>
      <t xml:space="preserve">Received employee of the month </t>
    </r>
    <r>
      <rPr>
        <sz val="9"/>
        <color indexed="8"/>
        <rFont val="Calibri"/>
        <family val="2"/>
      </rPr>
      <t>(store) award</t>
    </r>
  </si>
  <si>
    <t>* Indicate the number of designations and awards or the number of times you participated in the following. Example:</t>
  </si>
  <si>
    <r>
      <t xml:space="preserve">Other </t>
    </r>
    <r>
      <rPr>
        <sz val="9"/>
        <color indexed="8"/>
        <rFont val="Calibri"/>
        <family val="2"/>
      </rPr>
      <t>(please list any other Position you have held and the amount of time for consideration)</t>
    </r>
  </si>
  <si>
    <r>
      <rPr>
        <sz val="9"/>
        <color indexed="8"/>
        <rFont val="Calibri"/>
        <family val="2"/>
      </rPr>
      <t xml:space="preserve">You may consider including on </t>
    </r>
    <r>
      <rPr>
        <b/>
        <sz val="9"/>
        <color indexed="8"/>
        <rFont val="Calibri"/>
        <family val="2"/>
      </rPr>
      <t xml:space="preserve">one or more </t>
    </r>
    <r>
      <rPr>
        <sz val="9"/>
        <color indexed="8"/>
        <rFont val="Calibri"/>
        <family val="2"/>
      </rPr>
      <t>of the following topics in your summary:</t>
    </r>
  </si>
  <si>
    <t>Served as a committee member in industry-related association</t>
  </si>
  <si>
    <r>
      <t xml:space="preserve">Volunteered for community service 
</t>
    </r>
    <r>
      <rPr>
        <sz val="9"/>
        <color indexed="8"/>
        <rFont val="Calibri"/>
        <family val="2"/>
      </rPr>
      <t>(one-time commitment)</t>
    </r>
  </si>
  <si>
    <t>Dispatcher or Manager/Supervisor/Leader: 
Delivery Team</t>
  </si>
  <si>
    <t>Activity</t>
  </si>
  <si>
    <r>
      <t xml:space="preserve">To charge to your </t>
    </r>
    <r>
      <rPr>
        <sz val="10"/>
        <color indexed="8"/>
        <rFont val="Calibri"/>
        <family val="2"/>
      </rPr>
      <t>credit card, call ARA at 800-334-2177.</t>
    </r>
  </si>
  <si>
    <r>
      <t xml:space="preserve">Make </t>
    </r>
    <r>
      <rPr>
        <sz val="10"/>
        <color indexed="8"/>
        <rFont val="Calibri"/>
        <family val="2"/>
      </rPr>
      <t xml:space="preserve">check payable to the American Rental Association.
</t>
    </r>
  </si>
  <si>
    <r>
      <t xml:space="preserve">Speaker/panelist: 
Events &amp; Tents </t>
    </r>
    <r>
      <rPr>
        <i/>
        <sz val="9"/>
        <color indexed="8"/>
        <rFont val="Calibri"/>
        <family val="2"/>
      </rPr>
      <t>or The Rental Show</t>
    </r>
  </si>
  <si>
    <r>
      <t xml:space="preserve">Educational moderator: 
Events &amp; Tents or </t>
    </r>
    <r>
      <rPr>
        <i/>
        <sz val="9"/>
        <color indexed="8"/>
        <rFont val="Calibri"/>
        <family val="2"/>
      </rPr>
      <t>The Rental Show</t>
    </r>
  </si>
  <si>
    <r>
      <t xml:space="preserve">Volunteered: Events &amp; Tents or </t>
    </r>
    <r>
      <rPr>
        <i/>
        <sz val="9"/>
        <color indexed="8"/>
        <rFont val="Calibri"/>
        <family val="2"/>
      </rPr>
      <t>The Rental Show</t>
    </r>
  </si>
  <si>
    <t xml:space="preserve">GRAND TOTAL  </t>
  </si>
  <si>
    <r>
      <rPr>
        <b/>
        <sz val="9"/>
        <color indexed="8"/>
        <rFont val="Calibri"/>
        <family val="2"/>
      </rPr>
      <t>Attach</t>
    </r>
    <r>
      <rPr>
        <sz val="9"/>
        <color indexed="8"/>
        <rFont val="Calibri"/>
        <family val="2"/>
      </rPr>
      <t xml:space="preserve"> a 500 - 700 work summary of an event/job you were involved with.</t>
    </r>
  </si>
  <si>
    <r>
      <t xml:space="preserve">Volunteered for community service 
</t>
    </r>
    <r>
      <rPr>
        <sz val="9"/>
        <color indexed="8"/>
        <rFont val="Calibri"/>
        <family val="2"/>
      </rPr>
      <t>(on-going commitment)</t>
    </r>
  </si>
  <si>
    <t>Participated as a community speaker, panelist 
or roundtable leader</t>
  </si>
  <si>
    <r>
      <t xml:space="preserve">* Best practices that you established as a result 
   of this event </t>
    </r>
    <r>
      <rPr>
        <sz val="9"/>
        <color indexed="8"/>
        <rFont val="Calibri"/>
        <family val="2"/>
      </rPr>
      <t>(eg: time- or money-saving ideas; 
   safety policies)</t>
    </r>
  </si>
  <si>
    <t>SUMMARY</t>
  </si>
  <si>
    <t>Details (Description, Year)</t>
  </si>
  <si>
    <r>
      <t xml:space="preserve">Continuing professional development activities are essential to enable CERP-designated professionals to remain on the cutting edge of the party and event rental industry. Therefore, to retain the Certified Event Rental Professional (CERP) certification designation, participants must accumulate 35 professional credits by participating in and contributing to the party and event industry.  </t>
    </r>
    <r>
      <rPr>
        <sz val="11"/>
        <color indexed="8"/>
        <rFont val="Calibri"/>
        <family val="2"/>
      </rPr>
      <t/>
    </r>
  </si>
  <si>
    <t>All credits must have been accumulated since your last CERP certification date (five years ago).</t>
  </si>
  <si>
    <t>Members who have not acquired sufficient professional credits for CERP recertification will be notified in writing that their certification is suspended. At this point, they are prohibited from  using the CERP designation and will no longer be listed as a CERP graduate in any ARA  publications until they successfully complete the requirements for recertification.</t>
  </si>
  <si>
    <t>Credits</t>
  </si>
  <si>
    <t>Max. 
Credits</t>
  </si>
  <si>
    <t xml:space="preserve">Total credits declared in Section A     </t>
  </si>
  <si>
    <t xml:space="preserve">CERP and Other Contrib Total Credits  </t>
  </si>
  <si>
    <t xml:space="preserve">ARA Leadership Total Credits  </t>
  </si>
  <si>
    <t xml:space="preserve">Education and Prof Dev Total Credits  </t>
  </si>
  <si>
    <t xml:space="preserve">Related Activites Total Credits  </t>
  </si>
  <si>
    <t xml:space="preserve">Prof Experience Total Credits  </t>
  </si>
  <si>
    <t xml:space="preserve">Total credits declared in Section E     </t>
  </si>
  <si>
    <t xml:space="preserve">Total credits declared in Section D     </t>
  </si>
  <si>
    <t xml:space="preserve">Total credits declared in Section C     </t>
  </si>
  <si>
    <t xml:space="preserve">Total credits declared in Section B     </t>
  </si>
  <si>
    <r>
      <rPr>
        <i/>
        <sz val="10"/>
        <color indexed="8"/>
        <rFont val="Calibri"/>
        <family val="2"/>
      </rPr>
      <t xml:space="preserve">You must document a total of </t>
    </r>
    <r>
      <rPr>
        <b/>
        <i/>
        <sz val="10"/>
        <color indexed="8"/>
        <rFont val="Calibri"/>
        <family val="2"/>
      </rPr>
      <t>thirty-five (35) credits</t>
    </r>
    <r>
      <rPr>
        <i/>
        <sz val="10"/>
        <color indexed="8"/>
        <rFont val="Calibri"/>
        <family val="2"/>
      </rPr>
      <t xml:space="preserve"> before you become eligible for recertification. ARA's Senior Director of Education and Training has final decision/approval of credits claimed and may deny credits not properly documented or verified.</t>
    </r>
  </si>
  <si>
    <t>revised Feb-2014</t>
  </si>
  <si>
    <t>Approved by ARA Staff</t>
  </si>
  <si>
    <t>Email:  Education@ararental.org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</si>
</sst>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7" formatCode="0.0"/>
  </numFmts>
  <fonts count="46" x14ac:knownFonts="1">
    <font>
      <sz val="11"/>
      <color theme="1"/>
      <name val="Calibri"/>
      <family val="2"/>
      <scheme val="minor"/>
    </font>
    <font>
      <sz val="11"/>
      <color indexed="8"/>
      <name val="Calibri"/>
      <family val="2"/>
    </font>
    <font>
      <i/>
      <sz val="10"/>
      <color indexed="8"/>
      <name val="Calibri"/>
      <family val="2"/>
    </font>
    <font>
      <b/>
      <i/>
      <sz val="10"/>
      <color indexed="8"/>
      <name val="Calibri"/>
      <family val="2"/>
    </font>
    <font>
      <sz val="10"/>
      <color indexed="8"/>
      <name val="Calibri"/>
      <family val="2"/>
    </font>
    <font>
      <sz val="9"/>
      <color indexed="8"/>
      <name val="Calibri"/>
      <family val="2"/>
    </font>
    <font>
      <u/>
      <sz val="10"/>
      <name val="Calibri"/>
      <family val="2"/>
    </font>
    <font>
      <b/>
      <sz val="9"/>
      <color indexed="8"/>
      <name val="Calibri"/>
      <family val="2"/>
    </font>
    <font>
      <i/>
      <sz val="9"/>
      <color indexed="8"/>
      <name val="Calibri"/>
      <family val="2"/>
    </font>
    <font>
      <b/>
      <i/>
      <sz val="9"/>
      <color indexed="8"/>
      <name val="Calibri"/>
      <family val="2"/>
    </font>
    <font>
      <sz val="9"/>
      <color indexed="8"/>
      <name val="Calibri"/>
      <family val="2"/>
    </font>
    <font>
      <b/>
      <sz val="9"/>
      <color indexed="8"/>
      <name val="Calibri"/>
      <family val="2"/>
    </font>
    <font>
      <u/>
      <sz val="11"/>
      <color theme="10"/>
      <name val="Calibri"/>
      <family val="2"/>
    </font>
    <font>
      <b/>
      <sz val="11"/>
      <color theme="1"/>
      <name val="Calibri"/>
      <family val="2"/>
      <scheme val="minor"/>
    </font>
    <font>
      <sz val="10"/>
      <color theme="0" tint="-0.499984740745262"/>
      <name val="Calibri"/>
      <family val="2"/>
      <scheme val="minor"/>
    </font>
    <font>
      <b/>
      <sz val="10"/>
      <color theme="1"/>
      <name val="Calibri"/>
      <family val="2"/>
      <scheme val="minor"/>
    </font>
    <font>
      <sz val="10"/>
      <color theme="1"/>
      <name val="Calibri"/>
      <family val="2"/>
      <scheme val="minor"/>
    </font>
    <font>
      <i/>
      <sz val="9"/>
      <color theme="1"/>
      <name val="Calibri"/>
      <family val="2"/>
      <scheme val="minor"/>
    </font>
    <font>
      <sz val="9"/>
      <color theme="1"/>
      <name val="Calibri"/>
      <family val="2"/>
      <scheme val="minor"/>
    </font>
    <font>
      <b/>
      <i/>
      <sz val="9"/>
      <color theme="1"/>
      <name val="Calibri"/>
      <family val="2"/>
      <scheme val="minor"/>
    </font>
    <font>
      <sz val="10"/>
      <color theme="1" tint="0.34998626667073579"/>
      <name val="Calibri"/>
      <family val="2"/>
      <scheme val="minor"/>
    </font>
    <font>
      <b/>
      <sz val="24"/>
      <color theme="1"/>
      <name val="Calibri"/>
      <family val="2"/>
      <scheme val="minor"/>
    </font>
    <font>
      <b/>
      <sz val="26"/>
      <color theme="1"/>
      <name val="Calibri"/>
      <family val="2"/>
      <scheme val="minor"/>
    </font>
    <font>
      <sz val="16"/>
      <color theme="1"/>
      <name val="Calibri"/>
      <family val="2"/>
      <scheme val="minor"/>
    </font>
    <font>
      <sz val="12"/>
      <color theme="1"/>
      <name val="Calibri"/>
      <family val="2"/>
      <scheme val="minor"/>
    </font>
    <font>
      <b/>
      <i/>
      <sz val="11"/>
      <color theme="1"/>
      <name val="Calibri"/>
      <family val="2"/>
      <scheme val="minor"/>
    </font>
    <font>
      <b/>
      <sz val="9"/>
      <color theme="1"/>
      <name val="Calibri"/>
      <family val="2"/>
      <scheme val="minor"/>
    </font>
    <font>
      <sz val="9"/>
      <name val="Calibri"/>
      <family val="2"/>
      <scheme val="minor"/>
    </font>
    <font>
      <b/>
      <sz val="9"/>
      <name val="Calibri"/>
      <family val="2"/>
      <scheme val="minor"/>
    </font>
    <font>
      <sz val="14"/>
      <color theme="1"/>
      <name val="Calibri"/>
      <family val="2"/>
      <scheme val="minor"/>
    </font>
    <font>
      <i/>
      <sz val="8"/>
      <color theme="1"/>
      <name val="Calibri"/>
      <family val="2"/>
      <scheme val="minor"/>
    </font>
    <font>
      <sz val="9"/>
      <color theme="1" tint="0.249977111117893"/>
      <name val="Calibri"/>
      <family val="2"/>
      <scheme val="minor"/>
    </font>
    <font>
      <sz val="10"/>
      <color theme="1" tint="0.249977111117893"/>
      <name val="Calibri"/>
      <family val="2"/>
      <scheme val="minor"/>
    </font>
    <font>
      <sz val="11"/>
      <color theme="0" tint="-0.34998626667073579"/>
      <name val="Calibri"/>
      <family val="2"/>
      <scheme val="minor"/>
    </font>
    <font>
      <sz val="16"/>
      <color theme="0" tint="-0.34998626667073579"/>
      <name val="Calibri"/>
      <family val="2"/>
      <scheme val="minor"/>
    </font>
    <font>
      <sz val="12"/>
      <color theme="0" tint="-0.34998626667073579"/>
      <name val="Calibri"/>
      <family val="2"/>
      <scheme val="minor"/>
    </font>
    <font>
      <b/>
      <i/>
      <sz val="11"/>
      <color theme="0" tint="-0.34998626667073579"/>
      <name val="Calibri"/>
      <family val="2"/>
      <scheme val="minor"/>
    </font>
    <font>
      <sz val="10"/>
      <color theme="0" tint="-0.34998626667073579"/>
      <name val="Calibri"/>
      <family val="2"/>
      <scheme val="minor"/>
    </font>
    <font>
      <u/>
      <sz val="10"/>
      <color theme="0" tint="-0.34998626667073579"/>
      <name val="Calibri"/>
      <family val="2"/>
    </font>
    <font>
      <sz val="14"/>
      <color theme="0" tint="-0.34998626667073579"/>
      <name val="Calibri"/>
      <family val="2"/>
      <scheme val="minor"/>
    </font>
    <font>
      <sz val="9"/>
      <color theme="0" tint="-0.34998626667073579"/>
      <name val="Calibri"/>
      <family val="2"/>
      <scheme val="minor"/>
    </font>
    <font>
      <b/>
      <sz val="12"/>
      <color theme="1"/>
      <name val="Calibri"/>
      <family val="2"/>
      <scheme val="minor"/>
    </font>
    <font>
      <b/>
      <sz val="12"/>
      <name val="Calibri"/>
      <family val="2"/>
      <scheme val="minor"/>
    </font>
    <font>
      <sz val="10"/>
      <color theme="0"/>
      <name val="Calibri"/>
      <family val="2"/>
      <scheme val="minor"/>
    </font>
    <font>
      <sz val="10"/>
      <name val="Calibri"/>
      <family val="2"/>
      <scheme val="minor"/>
    </font>
    <font>
      <sz val="8"/>
      <color theme="1"/>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33">
    <border>
      <left/>
      <right/>
      <top/>
      <bottom/>
      <diagonal/>
    </border>
    <border>
      <left/>
      <right style="thin">
        <color indexed="64"/>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top/>
      <bottom/>
      <diagonal/>
    </border>
    <border>
      <left/>
      <right style="thin">
        <color indexed="64"/>
      </right>
      <top/>
      <bottom style="thin">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thin">
        <color indexed="64"/>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hair">
        <color indexed="64"/>
      </left>
      <right style="medium">
        <color indexed="64"/>
      </right>
      <top style="medium">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diagonal/>
    </border>
    <border>
      <left style="thin">
        <color indexed="64"/>
      </left>
      <right style="hair">
        <color indexed="64"/>
      </right>
      <top style="hair">
        <color indexed="64"/>
      </top>
      <bottom style="hair">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right style="hair">
        <color indexed="64"/>
      </right>
      <top style="thin">
        <color indexed="64"/>
      </top>
      <bottom/>
      <diagonal/>
    </border>
    <border>
      <left style="hair">
        <color indexed="64"/>
      </left>
      <right style="thin">
        <color indexed="64"/>
      </right>
      <top style="thin">
        <color indexed="64"/>
      </top>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right/>
      <top style="hair">
        <color indexed="64"/>
      </top>
      <bottom/>
      <diagonal/>
    </border>
    <border>
      <left/>
      <right style="hair">
        <color indexed="64"/>
      </right>
      <top style="hair">
        <color indexed="64"/>
      </top>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s>
  <cellStyleXfs count="2">
    <xf numFmtId="0" fontId="0" fillId="0" borderId="0"/>
    <xf numFmtId="0" fontId="12" fillId="0" borderId="0" applyNumberFormat="0" applyFill="0" applyBorder="0" applyAlignment="0" applyProtection="0">
      <alignment vertical="top"/>
      <protection locked="0"/>
    </xf>
  </cellStyleXfs>
  <cellXfs count="246">
    <xf numFmtId="0" fontId="0" fillId="0" borderId="0" xfId="0"/>
    <xf numFmtId="0" fontId="14" fillId="0" borderId="0" xfId="0" applyFont="1" applyFill="1" applyBorder="1" applyAlignment="1" applyProtection="1">
      <alignment horizontal="left" vertical="center" wrapText="1" indent="1"/>
    </xf>
    <xf numFmtId="0" fontId="15" fillId="0" borderId="0" xfId="0" applyFont="1" applyBorder="1" applyAlignment="1" applyProtection="1"/>
    <xf numFmtId="0" fontId="16" fillId="0" borderId="0" xfId="0" applyFont="1" applyBorder="1" applyAlignment="1" applyProtection="1">
      <alignment vertical="center" wrapText="1"/>
    </xf>
    <xf numFmtId="0" fontId="16" fillId="0" borderId="1" xfId="0" applyFont="1" applyBorder="1" applyAlignment="1" applyProtection="1">
      <alignment vertical="center" wrapText="1"/>
    </xf>
    <xf numFmtId="0" fontId="16" fillId="0" borderId="1" xfId="0" applyFont="1" applyBorder="1" applyAlignment="1" applyProtection="1"/>
    <xf numFmtId="0" fontId="6" fillId="0" borderId="1" xfId="1" applyFont="1" applyBorder="1" applyAlignment="1" applyProtection="1"/>
    <xf numFmtId="0" fontId="17" fillId="2" borderId="2" xfId="0" applyFont="1" applyFill="1" applyBorder="1" applyAlignment="1" applyProtection="1">
      <alignment horizontal="center" vertical="center" wrapText="1"/>
    </xf>
    <xf numFmtId="1" fontId="17" fillId="2" borderId="2" xfId="0" applyNumberFormat="1" applyFont="1" applyFill="1" applyBorder="1" applyAlignment="1" applyProtection="1">
      <alignment horizontal="center" vertical="center" wrapText="1"/>
    </xf>
    <xf numFmtId="1" fontId="17" fillId="2" borderId="2" xfId="0" applyNumberFormat="1" applyFont="1" applyFill="1" applyBorder="1" applyAlignment="1" applyProtection="1">
      <alignment horizontal="center" vertical="center"/>
    </xf>
    <xf numFmtId="1" fontId="17" fillId="2" borderId="2" xfId="0" applyNumberFormat="1" applyFont="1" applyFill="1" applyBorder="1" applyAlignment="1" applyProtection="1">
      <alignment horizontal="left" vertical="center" wrapText="1"/>
    </xf>
    <xf numFmtId="1" fontId="18" fillId="3" borderId="2" xfId="0" applyNumberFormat="1" applyFont="1" applyFill="1" applyBorder="1" applyAlignment="1" applyProtection="1">
      <alignment horizontal="center" vertical="center"/>
      <protection locked="0"/>
    </xf>
    <xf numFmtId="1" fontId="18" fillId="3" borderId="3" xfId="0" applyNumberFormat="1" applyFont="1" applyFill="1" applyBorder="1" applyAlignment="1" applyProtection="1">
      <alignment horizontal="center" vertical="center"/>
      <protection locked="0"/>
    </xf>
    <xf numFmtId="0" fontId="19" fillId="2" borderId="2" xfId="0" applyFont="1" applyFill="1" applyBorder="1" applyAlignment="1" applyProtection="1">
      <alignment horizontal="center" vertical="center"/>
    </xf>
    <xf numFmtId="1" fontId="19" fillId="2" borderId="2" xfId="0" applyNumberFormat="1" applyFont="1" applyFill="1" applyBorder="1" applyAlignment="1" applyProtection="1">
      <alignment horizontal="center" vertical="center" wrapText="1"/>
    </xf>
    <xf numFmtId="1" fontId="19" fillId="2" borderId="2" xfId="0" applyNumberFormat="1" applyFont="1" applyFill="1" applyBorder="1" applyAlignment="1" applyProtection="1">
      <alignment horizontal="center" vertical="center"/>
    </xf>
    <xf numFmtId="1" fontId="19" fillId="2" borderId="2" xfId="0" applyNumberFormat="1" applyFont="1" applyFill="1" applyBorder="1" applyAlignment="1" applyProtection="1">
      <alignment horizontal="left" vertical="center" wrapText="1"/>
    </xf>
    <xf numFmtId="1" fontId="18" fillId="0" borderId="2" xfId="0" applyNumberFormat="1" applyFont="1" applyFill="1" applyBorder="1" applyAlignment="1" applyProtection="1">
      <alignment horizontal="left" vertical="center"/>
      <protection locked="0"/>
    </xf>
    <xf numFmtId="0" fontId="19" fillId="2" borderId="2" xfId="0" applyFont="1" applyFill="1" applyBorder="1" applyAlignment="1" applyProtection="1">
      <alignment horizontal="center" vertical="center" wrapText="1"/>
    </xf>
    <xf numFmtId="1" fontId="18" fillId="3" borderId="2" xfId="0" applyNumberFormat="1" applyFont="1" applyFill="1" applyBorder="1" applyAlignment="1" applyProtection="1">
      <alignment horizontal="center" vertical="center" wrapText="1"/>
      <protection locked="0"/>
    </xf>
    <xf numFmtId="1" fontId="19" fillId="2" borderId="4" xfId="0" applyNumberFormat="1" applyFont="1" applyFill="1" applyBorder="1" applyAlignment="1" applyProtection="1">
      <alignment horizontal="center" vertical="center" wrapText="1"/>
    </xf>
    <xf numFmtId="1" fontId="17" fillId="2" borderId="4" xfId="0" applyNumberFormat="1" applyFont="1" applyFill="1" applyBorder="1" applyAlignment="1" applyProtection="1">
      <alignment horizontal="center" vertical="center" wrapText="1"/>
    </xf>
    <xf numFmtId="2" fontId="15" fillId="0" borderId="5" xfId="0" applyNumberFormat="1" applyFont="1" applyFill="1" applyBorder="1" applyAlignment="1" applyProtection="1">
      <alignment horizontal="center" vertical="center"/>
    </xf>
    <xf numFmtId="0" fontId="20" fillId="0" borderId="4" xfId="0" applyFont="1" applyBorder="1" applyAlignment="1" applyProtection="1">
      <alignment vertical="top" wrapText="1"/>
    </xf>
    <xf numFmtId="0" fontId="16" fillId="0" borderId="0" xfId="0" applyFont="1" applyBorder="1" applyProtection="1">
      <protection locked="0"/>
    </xf>
    <xf numFmtId="0" fontId="0" fillId="0" borderId="0" xfId="0" applyFont="1" applyProtection="1"/>
    <xf numFmtId="0" fontId="21" fillId="0" borderId="0" xfId="0" applyFont="1" applyAlignment="1" applyProtection="1">
      <alignment horizontal="left" indent="1"/>
    </xf>
    <xf numFmtId="0" fontId="0" fillId="0" borderId="0" xfId="0" applyProtection="1"/>
    <xf numFmtId="0" fontId="22" fillId="0" borderId="0" xfId="0" applyFont="1" applyProtection="1"/>
    <xf numFmtId="0" fontId="16" fillId="0" borderId="0" xfId="0" applyFont="1" applyProtection="1"/>
    <xf numFmtId="0" fontId="13" fillId="0" borderId="0" xfId="0" applyFont="1" applyAlignment="1" applyProtection="1">
      <alignment horizontal="right"/>
    </xf>
    <xf numFmtId="0" fontId="16" fillId="0" borderId="0" xfId="0" applyFont="1" applyBorder="1" applyProtection="1"/>
    <xf numFmtId="0" fontId="13" fillId="0" borderId="0" xfId="0" applyFont="1" applyBorder="1" applyAlignment="1" applyProtection="1">
      <alignment horizontal="right"/>
    </xf>
    <xf numFmtId="0" fontId="16" fillId="0" borderId="0" xfId="0" applyFont="1" applyBorder="1" applyAlignment="1" applyProtection="1">
      <alignment horizontal="left"/>
    </xf>
    <xf numFmtId="0" fontId="15" fillId="0" borderId="0" xfId="0" applyFont="1" applyAlignment="1" applyProtection="1">
      <alignment horizontal="right"/>
    </xf>
    <xf numFmtId="0" fontId="0" fillId="0" borderId="0" xfId="0" applyFont="1" applyBorder="1" applyProtection="1"/>
    <xf numFmtId="0" fontId="18" fillId="0" borderId="0" xfId="0" applyNumberFormat="1" applyFont="1" applyBorder="1" applyAlignment="1" applyProtection="1">
      <alignment vertical="center" wrapText="1"/>
    </xf>
    <xf numFmtId="0" fontId="23" fillId="0" borderId="0" xfId="0" applyFont="1" applyProtection="1"/>
    <xf numFmtId="0" fontId="16" fillId="0" borderId="0" xfId="0" applyNumberFormat="1" applyFont="1" applyBorder="1" applyAlignment="1" applyProtection="1">
      <alignment horizontal="left" vertical="center" wrapText="1"/>
    </xf>
    <xf numFmtId="0" fontId="18" fillId="0" borderId="0" xfId="0" applyNumberFormat="1" applyFont="1" applyBorder="1" applyAlignment="1" applyProtection="1">
      <alignment horizontal="left" vertical="center" wrapText="1"/>
    </xf>
    <xf numFmtId="0" fontId="16" fillId="0" borderId="0" xfId="0" applyNumberFormat="1" applyFont="1" applyBorder="1" applyAlignment="1" applyProtection="1">
      <alignment horizontal="left" vertical="center" wrapText="1" indent="7"/>
    </xf>
    <xf numFmtId="0" fontId="18" fillId="0" borderId="0" xfId="0" applyFont="1" applyBorder="1" applyProtection="1"/>
    <xf numFmtId="0" fontId="16" fillId="0" borderId="0" xfId="0" applyFont="1" applyBorder="1" applyAlignment="1" applyProtection="1">
      <alignment horizontal="left" indent="6"/>
    </xf>
    <xf numFmtId="0" fontId="18" fillId="0" borderId="0" xfId="0" applyFont="1" applyBorder="1" applyAlignment="1" applyProtection="1">
      <alignment wrapText="1"/>
    </xf>
    <xf numFmtId="0" fontId="18" fillId="0" borderId="0" xfId="0" applyNumberFormat="1" applyFont="1" applyBorder="1" applyAlignment="1" applyProtection="1">
      <alignment vertical="top" wrapText="1"/>
    </xf>
    <xf numFmtId="0" fontId="16" fillId="0" borderId="0" xfId="0" applyNumberFormat="1" applyFont="1" applyBorder="1" applyAlignment="1" applyProtection="1">
      <alignment horizontal="left" vertical="top" wrapText="1" indent="15"/>
    </xf>
    <xf numFmtId="0" fontId="24" fillId="0" borderId="0" xfId="0" applyFont="1" applyProtection="1"/>
    <xf numFmtId="0" fontId="16" fillId="0" borderId="1" xfId="0" applyFont="1" applyBorder="1" applyProtection="1"/>
    <xf numFmtId="0" fontId="25" fillId="0" borderId="0" xfId="0" applyFont="1" applyProtection="1"/>
    <xf numFmtId="0" fontId="16" fillId="0" borderId="6" xfId="0" applyFont="1" applyBorder="1" applyProtection="1"/>
    <xf numFmtId="0" fontId="0" fillId="0" borderId="0" xfId="0" applyFont="1" applyBorder="1" applyAlignment="1" applyProtection="1">
      <alignment horizontal="left" indent="15"/>
    </xf>
    <xf numFmtId="0" fontId="0" fillId="0" borderId="1" xfId="0" applyFont="1" applyBorder="1" applyProtection="1"/>
    <xf numFmtId="0" fontId="16" fillId="0" borderId="1" xfId="0" applyFont="1" applyBorder="1" applyAlignment="1" applyProtection="1">
      <alignment vertical="center"/>
    </xf>
    <xf numFmtId="0" fontId="16" fillId="0" borderId="7" xfId="0" applyFont="1" applyBorder="1" applyAlignment="1" applyProtection="1">
      <alignment vertical="center"/>
    </xf>
    <xf numFmtId="0" fontId="26" fillId="0" borderId="2" xfId="0" applyFont="1" applyBorder="1" applyAlignment="1" applyProtection="1">
      <alignment horizontal="center" vertical="center" wrapText="1"/>
    </xf>
    <xf numFmtId="0" fontId="26" fillId="3" borderId="2" xfId="0" applyFont="1" applyFill="1" applyBorder="1" applyAlignment="1" applyProtection="1">
      <alignment horizontal="center" vertical="center" wrapText="1"/>
    </xf>
    <xf numFmtId="0" fontId="26" fillId="0" borderId="2" xfId="0" applyFont="1" applyFill="1" applyBorder="1" applyAlignment="1" applyProtection="1">
      <alignment horizontal="left" vertical="center" wrapText="1"/>
    </xf>
    <xf numFmtId="0" fontId="26" fillId="0" borderId="4" xfId="0" applyFont="1" applyBorder="1" applyAlignment="1" applyProtection="1">
      <alignment horizontal="center" vertical="center" wrapText="1"/>
    </xf>
    <xf numFmtId="0" fontId="18" fillId="0" borderId="3" xfId="0" applyFont="1" applyBorder="1" applyAlignment="1" applyProtection="1">
      <alignment horizontal="center" vertical="center" wrapText="1"/>
    </xf>
    <xf numFmtId="1" fontId="18" fillId="0" borderId="3" xfId="0" applyNumberFormat="1" applyFont="1" applyBorder="1" applyAlignment="1" applyProtection="1">
      <alignment horizontal="center" vertical="center" wrapText="1"/>
    </xf>
    <xf numFmtId="1" fontId="18" fillId="0" borderId="8" xfId="0" applyNumberFormat="1" applyFont="1" applyFill="1" applyBorder="1" applyAlignment="1" applyProtection="1">
      <alignment horizontal="center" vertical="center" wrapText="1"/>
    </xf>
    <xf numFmtId="0" fontId="25" fillId="0" borderId="0" xfId="0" applyFont="1" applyFill="1" applyProtection="1"/>
    <xf numFmtId="0" fontId="18" fillId="0" borderId="2" xfId="0" applyFont="1" applyBorder="1" applyAlignment="1" applyProtection="1">
      <alignment horizontal="center" vertical="center" wrapText="1"/>
    </xf>
    <xf numFmtId="1" fontId="18" fillId="0" borderId="2" xfId="0" applyNumberFormat="1" applyFont="1" applyBorder="1" applyAlignment="1" applyProtection="1">
      <alignment horizontal="center" vertical="center" wrapText="1"/>
    </xf>
    <xf numFmtId="1" fontId="18" fillId="0" borderId="4" xfId="0" applyNumberFormat="1" applyFont="1" applyFill="1" applyBorder="1" applyAlignment="1" applyProtection="1">
      <alignment horizontal="center" vertical="center" wrapText="1"/>
    </xf>
    <xf numFmtId="1" fontId="26" fillId="0" borderId="4" xfId="0" applyNumberFormat="1" applyFont="1" applyFill="1" applyBorder="1" applyAlignment="1" applyProtection="1">
      <alignment horizontal="center" vertical="center"/>
    </xf>
    <xf numFmtId="0" fontId="26" fillId="0" borderId="9" xfId="0" applyFont="1" applyBorder="1" applyAlignment="1" applyProtection="1">
      <alignment horizontal="center" vertical="center"/>
    </xf>
    <xf numFmtId="0" fontId="15" fillId="0" borderId="0" xfId="0" applyFont="1" applyBorder="1" applyAlignment="1" applyProtection="1">
      <alignment horizontal="left" vertical="center"/>
    </xf>
    <xf numFmtId="0" fontId="15" fillId="0" borderId="0" xfId="0" applyFont="1" applyBorder="1" applyAlignment="1" applyProtection="1">
      <alignment horizontal="center" vertical="center"/>
    </xf>
    <xf numFmtId="0" fontId="16" fillId="0" borderId="10" xfId="0" applyFont="1" applyBorder="1" applyProtection="1"/>
    <xf numFmtId="0" fontId="18" fillId="0" borderId="2" xfId="0" applyFont="1" applyBorder="1" applyAlignment="1" applyProtection="1">
      <alignment horizontal="center" vertical="center"/>
    </xf>
    <xf numFmtId="0" fontId="15" fillId="0" borderId="10" xfId="0" applyFont="1" applyBorder="1" applyAlignment="1" applyProtection="1">
      <alignment horizontal="left" vertical="top" wrapText="1"/>
    </xf>
    <xf numFmtId="1" fontId="26" fillId="2" borderId="2" xfId="0" applyNumberFormat="1" applyFont="1" applyFill="1" applyBorder="1" applyAlignment="1" applyProtection="1">
      <alignment horizontal="left" vertical="center" wrapText="1"/>
    </xf>
    <xf numFmtId="1" fontId="27" fillId="0" borderId="4" xfId="0" applyNumberFormat="1" applyFont="1" applyFill="1" applyBorder="1" applyAlignment="1" applyProtection="1">
      <alignment horizontal="center" vertical="center" wrapText="1"/>
    </xf>
    <xf numFmtId="1" fontId="28" fillId="0" borderId="4" xfId="0" applyNumberFormat="1" applyFont="1" applyFill="1" applyBorder="1" applyAlignment="1" applyProtection="1">
      <alignment horizontal="center" vertical="center"/>
    </xf>
    <xf numFmtId="0" fontId="29" fillId="0" borderId="0" xfId="0" applyFont="1" applyProtection="1"/>
    <xf numFmtId="0" fontId="26" fillId="0" borderId="4" xfId="0" applyFont="1" applyBorder="1" applyAlignment="1" applyProtection="1">
      <alignment horizontal="center" vertical="center"/>
    </xf>
    <xf numFmtId="0" fontId="26" fillId="0" borderId="6" xfId="0" applyFont="1" applyBorder="1" applyAlignment="1" applyProtection="1">
      <alignment horizontal="left" vertical="center"/>
    </xf>
    <xf numFmtId="0" fontId="26" fillId="0" borderId="0" xfId="0" applyFont="1" applyBorder="1" applyAlignment="1" applyProtection="1">
      <alignment horizontal="left" vertical="center"/>
    </xf>
    <xf numFmtId="0" fontId="26" fillId="0" borderId="1" xfId="0" applyFont="1" applyBorder="1" applyAlignment="1" applyProtection="1">
      <alignment horizontal="center" vertical="center"/>
    </xf>
    <xf numFmtId="0" fontId="26" fillId="0" borderId="2" xfId="0" applyFont="1" applyFill="1" applyBorder="1" applyAlignment="1" applyProtection="1">
      <alignment horizontal="center" vertical="center" wrapText="1"/>
    </xf>
    <xf numFmtId="0" fontId="26" fillId="0" borderId="1" xfId="0" applyFont="1" applyFill="1" applyBorder="1" applyAlignment="1" applyProtection="1">
      <alignment horizontal="center" vertical="center"/>
    </xf>
    <xf numFmtId="0" fontId="18" fillId="0" borderId="0" xfId="0" applyFont="1" applyBorder="1" applyAlignment="1" applyProtection="1">
      <alignment vertical="center"/>
    </xf>
    <xf numFmtId="0" fontId="18" fillId="0" borderId="1" xfId="0" applyFont="1" applyBorder="1" applyAlignment="1" applyProtection="1">
      <alignment vertical="center"/>
    </xf>
    <xf numFmtId="0" fontId="18" fillId="0" borderId="0" xfId="0" applyFont="1" applyBorder="1" applyAlignment="1" applyProtection="1">
      <alignment vertical="center" wrapText="1"/>
    </xf>
    <xf numFmtId="0" fontId="16" fillId="0" borderId="11" xfId="0" applyFont="1" applyBorder="1" applyAlignment="1" applyProtection="1">
      <alignment horizontal="left" vertical="center" indent="2"/>
    </xf>
    <xf numFmtId="0" fontId="16" fillId="0" borderId="12" xfId="0" applyFont="1" applyBorder="1" applyAlignment="1" applyProtection="1">
      <alignment horizontal="left" vertical="center" indent="2"/>
    </xf>
    <xf numFmtId="0" fontId="16" fillId="0" borderId="0" xfId="0" applyFont="1" applyBorder="1" applyAlignment="1" applyProtection="1">
      <alignment horizontal="left" vertical="center" indent="2"/>
    </xf>
    <xf numFmtId="0" fontId="18" fillId="0" borderId="0" xfId="0" applyFont="1" applyBorder="1" applyAlignment="1" applyProtection="1">
      <alignment horizontal="left" vertical="center" wrapText="1"/>
    </xf>
    <xf numFmtId="0" fontId="16" fillId="0" borderId="10" xfId="0" applyFont="1" applyBorder="1" applyAlignment="1" applyProtection="1">
      <alignment horizontal="left" vertical="center" indent="2"/>
    </xf>
    <xf numFmtId="0" fontId="15" fillId="0" borderId="10" xfId="0" applyFont="1" applyBorder="1" applyAlignment="1" applyProtection="1">
      <alignment horizontal="left" vertical="center"/>
    </xf>
    <xf numFmtId="0" fontId="0" fillId="0" borderId="6" xfId="0" applyBorder="1" applyProtection="1"/>
    <xf numFmtId="2" fontId="15" fillId="0" borderId="13" xfId="0" applyNumberFormat="1" applyFont="1" applyFill="1" applyBorder="1" applyAlignment="1" applyProtection="1">
      <alignment horizontal="center" vertical="center"/>
    </xf>
    <xf numFmtId="0" fontId="0" fillId="0" borderId="1" xfId="0" applyBorder="1" applyProtection="1"/>
    <xf numFmtId="2" fontId="15" fillId="4" borderId="14" xfId="0" applyNumberFormat="1" applyFont="1" applyFill="1" applyBorder="1" applyAlignment="1" applyProtection="1">
      <alignment horizontal="center" vertical="center"/>
    </xf>
    <xf numFmtId="0" fontId="0" fillId="0" borderId="11" xfId="0" applyBorder="1" applyProtection="1"/>
    <xf numFmtId="0" fontId="0" fillId="0" borderId="12" xfId="0" applyBorder="1" applyProtection="1"/>
    <xf numFmtId="0" fontId="16" fillId="0" borderId="12" xfId="0" applyFont="1" applyFill="1" applyBorder="1" applyProtection="1"/>
    <xf numFmtId="0" fontId="16" fillId="0" borderId="12" xfId="0" applyFont="1" applyBorder="1" applyAlignment="1" applyProtection="1">
      <alignment horizontal="left"/>
    </xf>
    <xf numFmtId="0" fontId="16" fillId="0" borderId="0" xfId="0" applyFont="1" applyFill="1" applyAlignment="1" applyProtection="1"/>
    <xf numFmtId="0" fontId="16" fillId="0" borderId="0" xfId="0" applyFont="1" applyBorder="1" applyAlignment="1" applyProtection="1">
      <alignment vertical="center"/>
    </xf>
    <xf numFmtId="1" fontId="18" fillId="0" borderId="3" xfId="0" applyNumberFormat="1" applyFont="1" applyBorder="1" applyAlignment="1" applyProtection="1">
      <alignment horizontal="left" vertical="center" wrapText="1"/>
      <protection locked="0"/>
    </xf>
    <xf numFmtId="1" fontId="18" fillId="0" borderId="2" xfId="0" applyNumberFormat="1" applyFont="1" applyBorder="1" applyAlignment="1" applyProtection="1">
      <alignment horizontal="left" vertical="center" wrapText="1"/>
      <protection locked="0"/>
    </xf>
    <xf numFmtId="0" fontId="26" fillId="0" borderId="15" xfId="0" applyFont="1" applyBorder="1" applyAlignment="1" applyProtection="1">
      <alignment horizontal="left" vertical="center"/>
      <protection locked="0"/>
    </xf>
    <xf numFmtId="0" fontId="26" fillId="0" borderId="2" xfId="0" applyFont="1" applyBorder="1" applyAlignment="1" applyProtection="1">
      <alignment horizontal="left" vertical="center"/>
      <protection locked="0"/>
    </xf>
    <xf numFmtId="0" fontId="26" fillId="0" borderId="2" xfId="0" applyFont="1" applyFill="1" applyBorder="1" applyAlignment="1" applyProtection="1">
      <alignment horizontal="left" vertical="center"/>
      <protection locked="0"/>
    </xf>
    <xf numFmtId="0" fontId="26" fillId="0" borderId="2" xfId="0" applyFont="1" applyBorder="1" applyAlignment="1" applyProtection="1">
      <alignment horizontal="left" vertical="center" wrapText="1"/>
    </xf>
    <xf numFmtId="0" fontId="16" fillId="0" borderId="0" xfId="0" applyFont="1" applyBorder="1" applyAlignment="1" applyProtection="1">
      <alignment horizontal="left"/>
      <protection locked="0"/>
    </xf>
    <xf numFmtId="0" fontId="16" fillId="0" borderId="0" xfId="0" applyFont="1" applyBorder="1" applyAlignment="1" applyProtection="1">
      <alignment horizontal="center"/>
    </xf>
    <xf numFmtId="0" fontId="16" fillId="0" borderId="6" xfId="0" applyFont="1" applyBorder="1" applyAlignment="1" applyProtection="1">
      <alignment vertical="center"/>
    </xf>
    <xf numFmtId="0" fontId="24" fillId="0" borderId="0" xfId="0" applyFont="1" applyBorder="1" applyProtection="1"/>
    <xf numFmtId="0" fontId="30" fillId="0" borderId="0" xfId="0" applyFont="1" applyBorder="1" applyAlignment="1" applyProtection="1">
      <alignment horizontal="center" vertical="center" wrapText="1"/>
      <protection locked="0"/>
    </xf>
    <xf numFmtId="0" fontId="31" fillId="0" borderId="7" xfId="0" applyFont="1" applyBorder="1" applyAlignment="1" applyProtection="1">
      <alignment horizontal="right"/>
    </xf>
    <xf numFmtId="0" fontId="32" fillId="0" borderId="16" xfId="0" applyFont="1" applyBorder="1" applyAlignment="1" applyProtection="1">
      <alignment horizontal="center" vertical="center" wrapText="1"/>
    </xf>
    <xf numFmtId="1" fontId="26" fillId="3" borderId="2" xfId="0" applyNumberFormat="1" applyFont="1" applyFill="1" applyBorder="1" applyAlignment="1" applyProtection="1">
      <alignment horizontal="center" vertical="center"/>
      <protection locked="0"/>
    </xf>
    <xf numFmtId="1" fontId="26" fillId="0" borderId="2" xfId="0" applyNumberFormat="1" applyFont="1" applyBorder="1" applyAlignment="1" applyProtection="1">
      <alignment horizontal="center" vertical="center"/>
      <protection locked="0"/>
    </xf>
    <xf numFmtId="1" fontId="26" fillId="0" borderId="15" xfId="0" applyNumberFormat="1" applyFont="1" applyBorder="1" applyAlignment="1" applyProtection="1">
      <alignment horizontal="center" vertical="center"/>
      <protection locked="0"/>
    </xf>
    <xf numFmtId="0" fontId="16" fillId="0" borderId="6" xfId="0" applyFont="1" applyBorder="1" applyAlignment="1" applyProtection="1">
      <alignment horizontal="left" indent="15"/>
    </xf>
    <xf numFmtId="0" fontId="16" fillId="0" borderId="0" xfId="0" applyFont="1" applyBorder="1" applyAlignment="1" applyProtection="1">
      <alignment horizontal="left" indent="15"/>
    </xf>
    <xf numFmtId="0" fontId="24" fillId="0" borderId="6" xfId="0" applyFont="1" applyBorder="1" applyProtection="1"/>
    <xf numFmtId="0" fontId="33" fillId="0" borderId="0" xfId="0" applyFont="1" applyProtection="1"/>
    <xf numFmtId="0" fontId="33" fillId="0" borderId="0" xfId="0" applyFont="1" applyBorder="1" applyProtection="1"/>
    <xf numFmtId="0" fontId="34" fillId="0" borderId="0" xfId="0" applyFont="1" applyProtection="1"/>
    <xf numFmtId="0" fontId="35" fillId="0" borderId="0" xfId="0" applyFont="1" applyProtection="1"/>
    <xf numFmtId="0" fontId="36" fillId="0" borderId="0" xfId="0" applyFont="1" applyProtection="1"/>
    <xf numFmtId="0" fontId="37" fillId="0" borderId="0" xfId="0" applyFont="1" applyBorder="1" applyAlignment="1" applyProtection="1">
      <alignment vertical="center" wrapText="1"/>
    </xf>
    <xf numFmtId="0" fontId="37" fillId="0" borderId="0" xfId="0" applyFont="1" applyBorder="1" applyAlignment="1" applyProtection="1"/>
    <xf numFmtId="0" fontId="38" fillId="0" borderId="0" xfId="1" applyFont="1" applyBorder="1" applyAlignment="1" applyProtection="1"/>
    <xf numFmtId="0" fontId="33" fillId="0" borderId="0" xfId="0" applyFont="1" applyFill="1" applyProtection="1"/>
    <xf numFmtId="0" fontId="36" fillId="0" borderId="0" xfId="0" applyFont="1" applyFill="1" applyAlignment="1" applyProtection="1">
      <alignment horizontal="center" vertical="center"/>
    </xf>
    <xf numFmtId="0" fontId="33" fillId="0" borderId="0" xfId="0" applyFont="1" applyFill="1" applyAlignment="1" applyProtection="1">
      <alignment horizontal="center" vertical="center"/>
    </xf>
    <xf numFmtId="0" fontId="36" fillId="0" borderId="0" xfId="0" applyFont="1" applyFill="1" applyProtection="1"/>
    <xf numFmtId="0" fontId="35" fillId="0" borderId="0" xfId="0" applyFont="1" applyFill="1" applyProtection="1"/>
    <xf numFmtId="0" fontId="36" fillId="0" borderId="0" xfId="0" applyFont="1" applyFill="1" applyAlignment="1" applyProtection="1">
      <alignment horizontal="center"/>
    </xf>
    <xf numFmtId="0" fontId="33" fillId="0" borderId="0" xfId="0" applyFont="1" applyFill="1" applyAlignment="1" applyProtection="1">
      <alignment horizontal="center"/>
    </xf>
    <xf numFmtId="0" fontId="39" fillId="0" borderId="0" xfId="0" applyFont="1" applyProtection="1"/>
    <xf numFmtId="0" fontId="40" fillId="0" borderId="0" xfId="0" applyFont="1" applyBorder="1" applyAlignment="1" applyProtection="1">
      <alignment vertical="center"/>
    </xf>
    <xf numFmtId="0" fontId="40" fillId="0" borderId="0" xfId="0" applyFont="1" applyBorder="1" applyAlignment="1" applyProtection="1">
      <alignment vertical="center" wrapText="1"/>
    </xf>
    <xf numFmtId="167" fontId="18" fillId="0" borderId="4" xfId="0" applyNumberFormat="1" applyFont="1" applyFill="1" applyBorder="1" applyAlignment="1" applyProtection="1">
      <alignment horizontal="center" vertical="center" wrapText="1"/>
    </xf>
    <xf numFmtId="167" fontId="26" fillId="0" borderId="4" xfId="0" applyNumberFormat="1" applyFont="1" applyFill="1" applyBorder="1" applyAlignment="1" applyProtection="1">
      <alignment horizontal="center" vertical="center"/>
    </xf>
    <xf numFmtId="0" fontId="16" fillId="0" borderId="0" xfId="0" applyFont="1" applyBorder="1" applyAlignment="1" applyProtection="1">
      <alignment horizontal="left" vertical="center"/>
      <protection locked="0"/>
    </xf>
    <xf numFmtId="0" fontId="45" fillId="0" borderId="0" xfId="0" applyFont="1" applyBorder="1" applyAlignment="1" applyProtection="1">
      <alignment horizontal="center" wrapText="1"/>
      <protection locked="0"/>
    </xf>
    <xf numFmtId="0" fontId="15" fillId="4" borderId="25" xfId="0" applyFont="1" applyFill="1" applyBorder="1" applyAlignment="1" applyProtection="1">
      <alignment horizontal="right" vertical="center"/>
    </xf>
    <xf numFmtId="0" fontId="15" fillId="4" borderId="26" xfId="0" applyFont="1" applyFill="1" applyBorder="1" applyAlignment="1" applyProtection="1">
      <alignment horizontal="right" vertical="center"/>
    </xf>
    <xf numFmtId="0" fontId="32" fillId="0" borderId="27" xfId="0" applyFont="1" applyBorder="1" applyAlignment="1" applyProtection="1">
      <alignment horizontal="center" vertical="center" wrapText="1"/>
    </xf>
    <xf numFmtId="0" fontId="32" fillId="0" borderId="28" xfId="0" applyFont="1" applyBorder="1" applyAlignment="1" applyProtection="1">
      <alignment horizontal="center" vertical="center" wrapText="1"/>
    </xf>
    <xf numFmtId="0" fontId="20" fillId="0" borderId="29" xfId="0" applyFont="1" applyBorder="1" applyAlignment="1" applyProtection="1">
      <alignment horizontal="left" vertical="top" wrapText="1"/>
    </xf>
    <xf numFmtId="0" fontId="20" fillId="0" borderId="30" xfId="0" applyFont="1" applyBorder="1" applyAlignment="1" applyProtection="1">
      <alignment horizontal="left" vertical="top" wrapText="1"/>
    </xf>
    <xf numFmtId="0" fontId="16" fillId="0" borderId="6" xfId="0" applyFont="1" applyBorder="1" applyAlignment="1" applyProtection="1">
      <alignment horizontal="left" indent="15"/>
    </xf>
    <xf numFmtId="0" fontId="16" fillId="0" borderId="0" xfId="0" applyFont="1" applyBorder="1" applyAlignment="1" applyProtection="1">
      <alignment horizontal="left" indent="15"/>
    </xf>
    <xf numFmtId="0" fontId="41" fillId="0" borderId="18" xfId="0" applyFont="1" applyBorder="1" applyAlignment="1" applyProtection="1">
      <alignment horizontal="left" vertical="center"/>
    </xf>
    <xf numFmtId="0" fontId="41" fillId="0" borderId="10" xfId="0" applyFont="1" applyBorder="1" applyAlignment="1" applyProtection="1">
      <alignment horizontal="left" vertical="center"/>
    </xf>
    <xf numFmtId="0" fontId="18" fillId="0" borderId="0" xfId="0" applyFont="1" applyBorder="1" applyAlignment="1" applyProtection="1">
      <alignment horizontal="left" vertical="center" wrapText="1"/>
    </xf>
    <xf numFmtId="0" fontId="18" fillId="0" borderId="1" xfId="0" applyFont="1" applyBorder="1" applyAlignment="1" applyProtection="1">
      <alignment horizontal="left" vertical="center" wrapText="1"/>
    </xf>
    <xf numFmtId="0" fontId="18" fillId="0" borderId="12" xfId="0" applyFont="1" applyBorder="1" applyAlignment="1" applyProtection="1">
      <alignment horizontal="left" vertical="center" wrapText="1"/>
    </xf>
    <xf numFmtId="0" fontId="18" fillId="0" borderId="7" xfId="0" applyFont="1" applyBorder="1" applyAlignment="1" applyProtection="1">
      <alignment horizontal="left" vertical="center" wrapText="1"/>
    </xf>
    <xf numFmtId="0" fontId="15" fillId="0" borderId="31" xfId="0" applyFont="1" applyFill="1" applyBorder="1" applyAlignment="1" applyProtection="1">
      <alignment horizontal="right"/>
    </xf>
    <xf numFmtId="0" fontId="15" fillId="0" borderId="32" xfId="0" applyFont="1" applyFill="1" applyBorder="1" applyAlignment="1" applyProtection="1">
      <alignment horizontal="right"/>
    </xf>
    <xf numFmtId="0" fontId="15" fillId="0" borderId="22" xfId="0" applyFont="1" applyFill="1" applyBorder="1" applyAlignment="1" applyProtection="1">
      <alignment horizontal="right"/>
    </xf>
    <xf numFmtId="0" fontId="15" fillId="0" borderId="2" xfId="0" applyFont="1" applyFill="1" applyBorder="1" applyAlignment="1" applyProtection="1">
      <alignment horizontal="right"/>
    </xf>
    <xf numFmtId="0" fontId="3" fillId="0" borderId="6" xfId="0" applyFont="1" applyBorder="1" applyAlignment="1" applyProtection="1">
      <alignment horizontal="left" vertical="center" wrapText="1" indent="3"/>
    </xf>
    <xf numFmtId="0" fontId="3" fillId="0" borderId="0" xfId="0" applyFont="1" applyBorder="1" applyAlignment="1" applyProtection="1">
      <alignment horizontal="left" vertical="center" wrapText="1" indent="3"/>
    </xf>
    <xf numFmtId="0" fontId="3" fillId="0" borderId="1" xfId="0" applyFont="1" applyBorder="1" applyAlignment="1" applyProtection="1">
      <alignment horizontal="left" vertical="center" wrapText="1" indent="3"/>
    </xf>
    <xf numFmtId="0" fontId="18" fillId="0" borderId="17" xfId="0" applyFont="1" applyBorder="1" applyAlignment="1" applyProtection="1">
      <alignment horizontal="left" vertical="center" wrapText="1"/>
    </xf>
    <xf numFmtId="0" fontId="18" fillId="0" borderId="2" xfId="0" applyFont="1" applyBorder="1" applyAlignment="1" applyProtection="1">
      <alignment horizontal="left" vertical="center" wrapText="1"/>
    </xf>
    <xf numFmtId="0" fontId="43" fillId="0" borderId="10" xfId="0" applyFont="1" applyBorder="1" applyAlignment="1" applyProtection="1">
      <alignment horizontal="right" vertical="center" wrapText="1"/>
    </xf>
    <xf numFmtId="0" fontId="43" fillId="0" borderId="19" xfId="0" applyFont="1" applyBorder="1" applyAlignment="1" applyProtection="1">
      <alignment horizontal="right" vertical="center" wrapText="1"/>
    </xf>
    <xf numFmtId="0" fontId="18" fillId="0" borderId="0" xfId="0" applyNumberFormat="1" applyFont="1" applyBorder="1" applyAlignment="1" applyProtection="1">
      <alignment horizontal="left" vertical="center" wrapText="1"/>
    </xf>
    <xf numFmtId="0" fontId="18" fillId="0" borderId="0" xfId="0" applyFont="1" applyBorder="1" applyAlignment="1" applyProtection="1">
      <alignment horizontal="left" wrapText="1"/>
    </xf>
    <xf numFmtId="0" fontId="18" fillId="0" borderId="0" xfId="0" applyNumberFormat="1" applyFont="1" applyBorder="1" applyAlignment="1" applyProtection="1">
      <alignment horizontal="left" vertical="top" wrapText="1"/>
    </xf>
    <xf numFmtId="0" fontId="43" fillId="0" borderId="10" xfId="0" applyFont="1" applyBorder="1" applyAlignment="1" applyProtection="1">
      <alignment horizontal="right" vertical="center"/>
    </xf>
    <xf numFmtId="0" fontId="43" fillId="0" borderId="19" xfId="0" applyFont="1" applyBorder="1" applyAlignment="1" applyProtection="1">
      <alignment horizontal="right" vertical="center"/>
    </xf>
    <xf numFmtId="0" fontId="5" fillId="0" borderId="17" xfId="0" applyFont="1" applyBorder="1" applyAlignment="1" applyProtection="1">
      <alignment horizontal="left" vertical="center" wrapText="1"/>
    </xf>
    <xf numFmtId="0" fontId="19" fillId="0" borderId="2" xfId="0" applyFont="1" applyBorder="1" applyAlignment="1" applyProtection="1">
      <alignment horizontal="left" vertical="center" wrapText="1"/>
    </xf>
    <xf numFmtId="0" fontId="13" fillId="0" borderId="0" xfId="0" applyFont="1" applyAlignment="1" applyProtection="1">
      <alignment horizontal="right"/>
    </xf>
    <xf numFmtId="0" fontId="44" fillId="0" borderId="10" xfId="0" applyFont="1" applyBorder="1" applyAlignment="1" applyProtection="1">
      <alignment horizontal="right" vertical="center" wrapText="1"/>
    </xf>
    <xf numFmtId="0" fontId="44" fillId="0" borderId="19" xfId="0" applyFont="1" applyBorder="1" applyAlignment="1" applyProtection="1">
      <alignment horizontal="right" vertical="center" wrapText="1"/>
    </xf>
    <xf numFmtId="0" fontId="44" fillId="0" borderId="10" xfId="0" applyFont="1" applyBorder="1" applyAlignment="1" applyProtection="1">
      <alignment horizontal="right"/>
    </xf>
    <xf numFmtId="0" fontId="44" fillId="0" borderId="19" xfId="0" applyFont="1" applyBorder="1" applyAlignment="1" applyProtection="1">
      <alignment horizontal="right"/>
    </xf>
    <xf numFmtId="0" fontId="44" fillId="0" borderId="23" xfId="0" applyFont="1" applyBorder="1" applyAlignment="1" applyProtection="1">
      <alignment horizontal="right" vertical="center" wrapText="1"/>
    </xf>
    <xf numFmtId="0" fontId="44" fillId="0" borderId="24" xfId="0" applyFont="1" applyBorder="1" applyAlignment="1" applyProtection="1">
      <alignment horizontal="right" vertical="center" wrapText="1"/>
    </xf>
    <xf numFmtId="0" fontId="26" fillId="0" borderId="6" xfId="0" applyFont="1" applyBorder="1" applyAlignment="1" applyProtection="1">
      <alignment horizontal="right" vertical="center"/>
    </xf>
    <xf numFmtId="0" fontId="26" fillId="0" borderId="0" xfId="0" applyFont="1" applyBorder="1" applyAlignment="1" applyProtection="1">
      <alignment horizontal="right" vertical="center"/>
    </xf>
    <xf numFmtId="0" fontId="26" fillId="0" borderId="17" xfId="0" applyFont="1" applyBorder="1" applyAlignment="1" applyProtection="1">
      <alignment horizontal="left" vertical="center" wrapText="1"/>
    </xf>
    <xf numFmtId="0" fontId="26" fillId="0" borderId="2" xfId="0" applyFont="1" applyBorder="1" applyAlignment="1" applyProtection="1">
      <alignment horizontal="left" vertical="center" wrapText="1"/>
    </xf>
    <xf numFmtId="0" fontId="9" fillId="0" borderId="17" xfId="0" applyFont="1" applyBorder="1" applyAlignment="1" applyProtection="1">
      <alignment horizontal="left" vertical="center" wrapText="1"/>
    </xf>
    <xf numFmtId="0" fontId="26" fillId="0" borderId="6" xfId="0" applyFont="1" applyBorder="1" applyAlignment="1" applyProtection="1">
      <alignment horizontal="left" vertical="center"/>
    </xf>
    <xf numFmtId="0" fontId="26" fillId="0" borderId="0" xfId="0" applyFont="1" applyBorder="1" applyAlignment="1" applyProtection="1">
      <alignment horizontal="left" vertical="center"/>
    </xf>
    <xf numFmtId="0" fontId="26" fillId="0" borderId="1" xfId="0" applyFont="1" applyBorder="1" applyAlignment="1" applyProtection="1">
      <alignment horizontal="left" vertical="center"/>
    </xf>
    <xf numFmtId="0" fontId="19" fillId="2" borderId="17" xfId="0" applyFont="1" applyFill="1" applyBorder="1" applyAlignment="1" applyProtection="1">
      <alignment horizontal="left" wrapText="1"/>
    </xf>
    <xf numFmtId="0" fontId="19" fillId="2" borderId="2" xfId="0" applyFont="1" applyFill="1" applyBorder="1" applyAlignment="1" applyProtection="1">
      <alignment horizontal="left" wrapText="1"/>
    </xf>
    <xf numFmtId="0" fontId="26" fillId="0" borderId="20" xfId="0" applyFont="1" applyBorder="1" applyAlignment="1" applyProtection="1">
      <alignment horizontal="left" vertical="center"/>
      <protection locked="0"/>
    </xf>
    <xf numFmtId="0" fontId="26" fillId="0" borderId="15" xfId="0" applyFont="1" applyBorder="1" applyAlignment="1" applyProtection="1">
      <alignment horizontal="left" vertical="center"/>
      <protection locked="0"/>
    </xf>
    <xf numFmtId="0" fontId="18" fillId="0" borderId="6" xfId="0" applyFont="1" applyBorder="1" applyAlignment="1" applyProtection="1">
      <alignment horizontal="left" vertical="center" indent="1"/>
    </xf>
    <xf numFmtId="0" fontId="18" fillId="0" borderId="0" xfId="0" applyFont="1" applyBorder="1" applyAlignment="1" applyProtection="1">
      <alignment horizontal="left" vertical="center" indent="1"/>
    </xf>
    <xf numFmtId="0" fontId="42" fillId="0" borderId="18" xfId="0" applyFont="1" applyBorder="1" applyAlignment="1" applyProtection="1">
      <alignment horizontal="left" vertical="center"/>
    </xf>
    <xf numFmtId="0" fontId="42" fillId="0" borderId="10" xfId="0" applyFont="1" applyBorder="1" applyAlignment="1" applyProtection="1">
      <alignment horizontal="left" vertical="center"/>
    </xf>
    <xf numFmtId="0" fontId="18" fillId="0" borderId="17" xfId="0" applyFont="1" applyFill="1" applyBorder="1" applyAlignment="1" applyProtection="1">
      <alignment vertical="center" wrapText="1"/>
    </xf>
    <xf numFmtId="0" fontId="18" fillId="0" borderId="2" xfId="0" applyFont="1" applyFill="1" applyBorder="1" applyAlignment="1" applyProtection="1">
      <alignment vertical="center" wrapText="1"/>
    </xf>
    <xf numFmtId="0" fontId="18" fillId="0" borderId="17" xfId="0" applyFont="1" applyBorder="1" applyAlignment="1" applyProtection="1">
      <alignment vertical="center" wrapText="1"/>
    </xf>
    <xf numFmtId="0" fontId="18" fillId="0" borderId="2" xfId="0" applyFont="1" applyBorder="1" applyAlignment="1" applyProtection="1">
      <alignment vertical="center" wrapText="1"/>
    </xf>
    <xf numFmtId="0" fontId="42" fillId="0" borderId="18" xfId="0" applyFont="1" applyBorder="1" applyAlignment="1" applyProtection="1">
      <alignment horizontal="left" vertical="center" wrapText="1"/>
    </xf>
    <xf numFmtId="0" fontId="42" fillId="0" borderId="10" xfId="0" applyFont="1" applyBorder="1" applyAlignment="1" applyProtection="1">
      <alignment horizontal="left" vertical="center" wrapText="1"/>
    </xf>
    <xf numFmtId="0" fontId="19" fillId="0" borderId="17" xfId="0" applyFont="1" applyBorder="1" applyAlignment="1" applyProtection="1">
      <alignment horizontal="left" vertical="center" wrapText="1"/>
    </xf>
    <xf numFmtId="0" fontId="19" fillId="2" borderId="17" xfId="0" applyFont="1" applyFill="1" applyBorder="1" applyAlignment="1" applyProtection="1">
      <alignment horizontal="left" vertical="center" wrapText="1"/>
    </xf>
    <xf numFmtId="0" fontId="19" fillId="2" borderId="2" xfId="0" applyFont="1" applyFill="1" applyBorder="1" applyAlignment="1" applyProtection="1">
      <alignment horizontal="left" vertical="center" wrapText="1"/>
    </xf>
    <xf numFmtId="0" fontId="42" fillId="0" borderId="18" xfId="0" applyFont="1" applyBorder="1" applyAlignment="1" applyProtection="1">
      <alignment horizontal="left" wrapText="1"/>
    </xf>
    <xf numFmtId="0" fontId="42" fillId="0" borderId="10" xfId="0" applyFont="1" applyBorder="1" applyAlignment="1" applyProtection="1">
      <alignment horizontal="left" wrapText="1"/>
    </xf>
    <xf numFmtId="0" fontId="18" fillId="0" borderId="0" xfId="0" applyNumberFormat="1" applyFont="1" applyBorder="1" applyAlignment="1" applyProtection="1">
      <alignment horizontal="left" vertical="center"/>
    </xf>
    <xf numFmtId="0" fontId="18" fillId="0" borderId="21" xfId="0" applyFont="1" applyBorder="1" applyAlignment="1" applyProtection="1">
      <alignment horizontal="left" vertical="center" wrapText="1"/>
    </xf>
    <xf numFmtId="0" fontId="18" fillId="0" borderId="3" xfId="0" applyFont="1" applyBorder="1" applyAlignment="1" applyProtection="1">
      <alignment horizontal="left" vertical="center" wrapText="1"/>
    </xf>
    <xf numFmtId="0" fontId="16" fillId="0" borderId="11" xfId="0" applyFont="1" applyBorder="1" applyAlignment="1" applyProtection="1">
      <alignment horizontal="left" vertical="center" wrapText="1" indent="15"/>
    </xf>
    <xf numFmtId="0" fontId="16" fillId="0" borderId="12" xfId="0" applyFont="1" applyBorder="1" applyAlignment="1" applyProtection="1">
      <alignment horizontal="left" vertical="center" indent="15"/>
    </xf>
    <xf numFmtId="0" fontId="6" fillId="0" borderId="6" xfId="1" applyFont="1" applyBorder="1" applyAlignment="1" applyProtection="1">
      <alignment horizontal="left" indent="23"/>
    </xf>
    <xf numFmtId="0" fontId="6" fillId="0" borderId="0" xfId="1" applyFont="1" applyBorder="1" applyAlignment="1" applyProtection="1">
      <alignment horizontal="left" indent="23"/>
    </xf>
    <xf numFmtId="0" fontId="16" fillId="0" borderId="0" xfId="0" applyFont="1" applyBorder="1" applyAlignment="1" applyProtection="1">
      <alignment horizontal="left"/>
      <protection locked="0"/>
    </xf>
    <xf numFmtId="0" fontId="16" fillId="0" borderId="6" xfId="0" applyFont="1" applyBorder="1" applyAlignment="1" applyProtection="1">
      <alignment horizontal="left" vertical="center" indent="15"/>
    </xf>
    <xf numFmtId="0" fontId="16" fillId="0" borderId="0" xfId="0" applyFont="1" applyBorder="1" applyAlignment="1" applyProtection="1">
      <alignment horizontal="left" vertical="center" indent="15"/>
    </xf>
    <xf numFmtId="0" fontId="13" fillId="0" borderId="0" xfId="0" applyFont="1" applyBorder="1" applyAlignment="1" applyProtection="1">
      <alignment horizontal="left" vertical="top" wrapText="1" indent="6"/>
    </xf>
    <xf numFmtId="0" fontId="13" fillId="0" borderId="0" xfId="0" applyFont="1" applyBorder="1" applyAlignment="1" applyProtection="1">
      <alignment horizontal="left" vertical="center" wrapText="1" indent="6"/>
    </xf>
    <xf numFmtId="0" fontId="13" fillId="0" borderId="0" xfId="0" applyFont="1" applyBorder="1" applyAlignment="1" applyProtection="1">
      <alignment horizontal="left" vertical="center" indent="6"/>
    </xf>
    <xf numFmtId="0" fontId="13" fillId="0" borderId="0" xfId="0" applyFont="1" applyBorder="1" applyAlignment="1" applyProtection="1">
      <alignment horizontal="left" vertical="top" indent="6"/>
    </xf>
    <xf numFmtId="0" fontId="13" fillId="0" borderId="0" xfId="0" applyFont="1" applyBorder="1" applyAlignment="1" applyProtection="1">
      <alignment horizontal="left" indent="6"/>
    </xf>
    <xf numFmtId="0" fontId="16" fillId="0" borderId="6" xfId="0" applyFont="1" applyBorder="1" applyAlignment="1" applyProtection="1">
      <alignment horizontal="left" indent="23"/>
    </xf>
    <xf numFmtId="0" fontId="16" fillId="0" borderId="0" xfId="0" applyFont="1" applyBorder="1" applyAlignment="1" applyProtection="1">
      <alignment horizontal="left" indent="23"/>
    </xf>
    <xf numFmtId="0" fontId="17" fillId="2" borderId="17" xfId="0" applyFont="1" applyFill="1" applyBorder="1" applyAlignment="1" applyProtection="1">
      <alignment horizontal="left" vertical="center" wrapText="1"/>
    </xf>
    <xf numFmtId="0" fontId="17" fillId="2" borderId="2" xfId="0" applyFont="1" applyFill="1" applyBorder="1" applyAlignment="1" applyProtection="1">
      <alignment horizontal="left" vertical="center" wrapText="1"/>
    </xf>
    <xf numFmtId="0" fontId="13" fillId="0" borderId="18" xfId="0" applyFont="1" applyBorder="1" applyAlignment="1" applyProtection="1">
      <alignment horizontal="left" indent="2"/>
    </xf>
    <xf numFmtId="0" fontId="13" fillId="0" borderId="10" xfId="0" applyFont="1" applyBorder="1" applyAlignment="1" applyProtection="1">
      <alignment horizontal="left" indent="2"/>
    </xf>
    <xf numFmtId="0" fontId="13" fillId="0" borderId="19" xfId="0" applyFont="1" applyBorder="1" applyAlignment="1" applyProtection="1">
      <alignment horizontal="left" indent="2"/>
    </xf>
    <xf numFmtId="0" fontId="16" fillId="0" borderId="6" xfId="0" applyFont="1" applyBorder="1" applyAlignment="1" applyProtection="1">
      <alignment horizontal="left" vertical="center" wrapText="1" indent="23"/>
    </xf>
    <xf numFmtId="0" fontId="16" fillId="0" borderId="0" xfId="0" applyFont="1" applyBorder="1" applyAlignment="1" applyProtection="1">
      <alignment horizontal="left" vertical="center" wrapText="1" indent="23"/>
    </xf>
    <xf numFmtId="0" fontId="26" fillId="0" borderId="6" xfId="0" applyFont="1" applyBorder="1" applyAlignment="1" applyProtection="1">
      <alignment horizontal="left"/>
    </xf>
    <xf numFmtId="0" fontId="26" fillId="0" borderId="0" xfId="0" applyFont="1" applyBorder="1" applyAlignment="1" applyProtection="1">
      <alignment horizontal="left"/>
    </xf>
    <xf numFmtId="0" fontId="26" fillId="0" borderId="1" xfId="0" applyFont="1" applyBorder="1" applyAlignment="1" applyProtection="1">
      <alignment horizontal="left"/>
    </xf>
    <xf numFmtId="0" fontId="26" fillId="0" borderId="17" xfId="0" applyFont="1" applyBorder="1" applyAlignment="1" applyProtection="1">
      <alignment horizontal="left" vertical="center"/>
      <protection locked="0"/>
    </xf>
    <xf numFmtId="0" fontId="26" fillId="0" borderId="2" xfId="0" applyFont="1" applyBorder="1" applyAlignment="1" applyProtection="1">
      <alignment horizontal="left" vertical="center"/>
      <protection locked="0"/>
    </xf>
    <xf numFmtId="0" fontId="18" fillId="0" borderId="6" xfId="0" applyFont="1" applyBorder="1" applyAlignment="1" applyProtection="1">
      <alignment horizontal="left" vertical="center" wrapText="1" indent="2"/>
    </xf>
    <xf numFmtId="0" fontId="18" fillId="0" borderId="0" xfId="0" applyFont="1" applyBorder="1" applyAlignment="1" applyProtection="1">
      <alignment horizontal="left" vertical="center" wrapText="1" indent="2"/>
    </xf>
    <xf numFmtId="0" fontId="18" fillId="0" borderId="1" xfId="0" applyFont="1" applyBorder="1" applyAlignment="1" applyProtection="1">
      <alignment horizontal="left" vertical="center" wrapText="1" indent="2"/>
    </xf>
    <xf numFmtId="0" fontId="18" fillId="0" borderId="0" xfId="0" applyFont="1" applyBorder="1" applyAlignment="1" applyProtection="1">
      <alignment horizontal="left" vertical="center"/>
    </xf>
    <xf numFmtId="0" fontId="18" fillId="0" borderId="1" xfId="0" applyFont="1" applyBorder="1" applyAlignment="1" applyProtection="1">
      <alignment horizontal="left" vertical="center"/>
    </xf>
    <xf numFmtId="0" fontId="26" fillId="0" borderId="6" xfId="0" applyFont="1" applyBorder="1" applyAlignment="1" applyProtection="1">
      <alignment horizontal="left" vertical="center" wrapText="1"/>
    </xf>
    <xf numFmtId="0" fontId="26" fillId="0" borderId="0" xfId="0" applyFont="1" applyBorder="1" applyAlignment="1" applyProtection="1">
      <alignment horizontal="left" vertical="center" wrapText="1"/>
    </xf>
    <xf numFmtId="0" fontId="41" fillId="0" borderId="17" xfId="0" applyFont="1" applyBorder="1" applyAlignment="1" applyProtection="1">
      <alignment horizontal="left" vertical="center" wrapText="1"/>
    </xf>
    <xf numFmtId="0" fontId="41" fillId="0" borderId="2" xfId="0" applyFont="1" applyBorder="1" applyAlignment="1" applyProtection="1">
      <alignment horizontal="left" vertical="center" wrapTex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1.jpeg"/><Relationship Id="rId1" Type="http://schemas.openxmlformats.org/officeDocument/2006/relationships/hyperlink" Target="http://www.ararental.org/" TargetMode="External"/></Relationships>
</file>

<file path=xl/drawings/drawing1.xml><?xml version="1.0" encoding="utf-8"?>
<xdr:wsDr xmlns:xdr="http://schemas.openxmlformats.org/drawingml/2006/spreadsheetDrawing" xmlns:a="http://schemas.openxmlformats.org/drawingml/2006/main">
  <xdr:twoCellAnchor>
    <xdr:from>
      <xdr:col>0</xdr:col>
      <xdr:colOff>95250</xdr:colOff>
      <xdr:row>53</xdr:row>
      <xdr:rowOff>19050</xdr:rowOff>
    </xdr:from>
    <xdr:to>
      <xdr:col>8</xdr:col>
      <xdr:colOff>523875</xdr:colOff>
      <xdr:row>53</xdr:row>
      <xdr:rowOff>19050</xdr:rowOff>
    </xdr:to>
    <xdr:grpSp>
      <xdr:nvGrpSpPr>
        <xdr:cNvPr id="5608" name="Group 52">
          <a:extLst>
            <a:ext uri="{FF2B5EF4-FFF2-40B4-BE49-F238E27FC236}">
              <a16:creationId xmlns:a16="http://schemas.microsoft.com/office/drawing/2014/main" id="{E8EBE5A5-6709-49D5-8603-818F160061C5}"/>
            </a:ext>
          </a:extLst>
        </xdr:cNvPr>
        <xdr:cNvGrpSpPr>
          <a:grpSpLocks/>
        </xdr:cNvGrpSpPr>
      </xdr:nvGrpSpPr>
      <xdr:grpSpPr bwMode="auto">
        <a:xfrm>
          <a:off x="95250" y="14277975"/>
          <a:ext cx="6581775" cy="0"/>
          <a:chOff x="95250" y="42735759"/>
          <a:chExt cx="6133906" cy="0"/>
        </a:xfrm>
      </xdr:grpSpPr>
      <xdr:sp macro="" textlink="">
        <xdr:nvSpPr>
          <xdr:cNvPr id="5634" name="Line 54">
            <a:extLst>
              <a:ext uri="{FF2B5EF4-FFF2-40B4-BE49-F238E27FC236}">
                <a16:creationId xmlns:a16="http://schemas.microsoft.com/office/drawing/2014/main" id="{AED1AD31-D10C-4DBB-9A7B-5192F46363FD}"/>
              </a:ext>
            </a:extLst>
          </xdr:cNvPr>
          <xdr:cNvSpPr>
            <a:spLocks noChangeShapeType="1"/>
          </xdr:cNvSpPr>
        </xdr:nvSpPr>
        <xdr:spPr bwMode="auto">
          <a:xfrm>
            <a:off x="1406" y="12894"/>
            <a:ext cx="624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5635" name="Line 53">
            <a:extLst>
              <a:ext uri="{FF2B5EF4-FFF2-40B4-BE49-F238E27FC236}">
                <a16:creationId xmlns:a16="http://schemas.microsoft.com/office/drawing/2014/main" id="{7EA4F8EA-6786-4A3F-A7CA-797158242063}"/>
              </a:ext>
            </a:extLst>
          </xdr:cNvPr>
          <xdr:cNvSpPr>
            <a:spLocks noChangeShapeType="1"/>
          </xdr:cNvSpPr>
        </xdr:nvSpPr>
        <xdr:spPr bwMode="auto">
          <a:xfrm>
            <a:off x="8331" y="12894"/>
            <a:ext cx="2028"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0</xdr:col>
      <xdr:colOff>95250</xdr:colOff>
      <xdr:row>90</xdr:row>
      <xdr:rowOff>19050</xdr:rowOff>
    </xdr:from>
    <xdr:to>
      <xdr:col>8</xdr:col>
      <xdr:colOff>523875</xdr:colOff>
      <xdr:row>90</xdr:row>
      <xdr:rowOff>19050</xdr:rowOff>
    </xdr:to>
    <xdr:grpSp>
      <xdr:nvGrpSpPr>
        <xdr:cNvPr id="5609" name="Group 52">
          <a:extLst>
            <a:ext uri="{FF2B5EF4-FFF2-40B4-BE49-F238E27FC236}">
              <a16:creationId xmlns:a16="http://schemas.microsoft.com/office/drawing/2014/main" id="{C070E5F4-CB84-42C1-A236-8AF27E722968}"/>
            </a:ext>
          </a:extLst>
        </xdr:cNvPr>
        <xdr:cNvGrpSpPr>
          <a:grpSpLocks/>
        </xdr:cNvGrpSpPr>
      </xdr:nvGrpSpPr>
      <xdr:grpSpPr bwMode="auto">
        <a:xfrm>
          <a:off x="95250" y="22431375"/>
          <a:ext cx="6581775" cy="0"/>
          <a:chOff x="95250" y="42735759"/>
          <a:chExt cx="6133906" cy="0"/>
        </a:xfrm>
      </xdr:grpSpPr>
      <xdr:sp macro="" textlink="">
        <xdr:nvSpPr>
          <xdr:cNvPr id="5632" name="Line 54">
            <a:extLst>
              <a:ext uri="{FF2B5EF4-FFF2-40B4-BE49-F238E27FC236}">
                <a16:creationId xmlns:a16="http://schemas.microsoft.com/office/drawing/2014/main" id="{B00F05BB-6789-4515-8982-38B88F15967C}"/>
              </a:ext>
            </a:extLst>
          </xdr:cNvPr>
          <xdr:cNvSpPr>
            <a:spLocks noChangeShapeType="1"/>
          </xdr:cNvSpPr>
        </xdr:nvSpPr>
        <xdr:spPr bwMode="auto">
          <a:xfrm>
            <a:off x="1406" y="12894"/>
            <a:ext cx="624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5633" name="Line 53">
            <a:extLst>
              <a:ext uri="{FF2B5EF4-FFF2-40B4-BE49-F238E27FC236}">
                <a16:creationId xmlns:a16="http://schemas.microsoft.com/office/drawing/2014/main" id="{66FB0EBF-643C-4693-AC6A-BE68AC59A1C0}"/>
              </a:ext>
            </a:extLst>
          </xdr:cNvPr>
          <xdr:cNvSpPr>
            <a:spLocks noChangeShapeType="1"/>
          </xdr:cNvSpPr>
        </xdr:nvSpPr>
        <xdr:spPr bwMode="auto">
          <a:xfrm>
            <a:off x="8331" y="12894"/>
            <a:ext cx="2028"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0</xdr:col>
      <xdr:colOff>95250</xdr:colOff>
      <xdr:row>106</xdr:row>
      <xdr:rowOff>19050</xdr:rowOff>
    </xdr:from>
    <xdr:to>
      <xdr:col>8</xdr:col>
      <xdr:colOff>523875</xdr:colOff>
      <xdr:row>106</xdr:row>
      <xdr:rowOff>19050</xdr:rowOff>
    </xdr:to>
    <xdr:grpSp>
      <xdr:nvGrpSpPr>
        <xdr:cNvPr id="5610" name="Group 52">
          <a:extLst>
            <a:ext uri="{FF2B5EF4-FFF2-40B4-BE49-F238E27FC236}">
              <a16:creationId xmlns:a16="http://schemas.microsoft.com/office/drawing/2014/main" id="{1F58BE19-4FE4-4F48-996D-91975D28E07E}"/>
            </a:ext>
          </a:extLst>
        </xdr:cNvPr>
        <xdr:cNvGrpSpPr>
          <a:grpSpLocks/>
        </xdr:cNvGrpSpPr>
      </xdr:nvGrpSpPr>
      <xdr:grpSpPr bwMode="auto">
        <a:xfrm>
          <a:off x="95250" y="26622375"/>
          <a:ext cx="6581775" cy="0"/>
          <a:chOff x="95250" y="42735759"/>
          <a:chExt cx="6133906" cy="0"/>
        </a:xfrm>
      </xdr:grpSpPr>
      <xdr:sp macro="" textlink="">
        <xdr:nvSpPr>
          <xdr:cNvPr id="5630" name="Line 54">
            <a:extLst>
              <a:ext uri="{FF2B5EF4-FFF2-40B4-BE49-F238E27FC236}">
                <a16:creationId xmlns:a16="http://schemas.microsoft.com/office/drawing/2014/main" id="{80BDC6BA-F5B7-48C2-93D6-6E10F249066E}"/>
              </a:ext>
            </a:extLst>
          </xdr:cNvPr>
          <xdr:cNvSpPr>
            <a:spLocks noChangeShapeType="1"/>
          </xdr:cNvSpPr>
        </xdr:nvSpPr>
        <xdr:spPr bwMode="auto">
          <a:xfrm>
            <a:off x="1406" y="12894"/>
            <a:ext cx="624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5631" name="Line 53">
            <a:extLst>
              <a:ext uri="{FF2B5EF4-FFF2-40B4-BE49-F238E27FC236}">
                <a16:creationId xmlns:a16="http://schemas.microsoft.com/office/drawing/2014/main" id="{99B18A9F-D829-40FB-B263-9A207C7613F8}"/>
              </a:ext>
            </a:extLst>
          </xdr:cNvPr>
          <xdr:cNvSpPr>
            <a:spLocks noChangeShapeType="1"/>
          </xdr:cNvSpPr>
        </xdr:nvSpPr>
        <xdr:spPr bwMode="auto">
          <a:xfrm>
            <a:off x="8331" y="12894"/>
            <a:ext cx="2028"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0</xdr:col>
      <xdr:colOff>95250</xdr:colOff>
      <xdr:row>124</xdr:row>
      <xdr:rowOff>19050</xdr:rowOff>
    </xdr:from>
    <xdr:to>
      <xdr:col>8</xdr:col>
      <xdr:colOff>523875</xdr:colOff>
      <xdr:row>124</xdr:row>
      <xdr:rowOff>19050</xdr:rowOff>
    </xdr:to>
    <xdr:grpSp>
      <xdr:nvGrpSpPr>
        <xdr:cNvPr id="5611" name="Group 52">
          <a:extLst>
            <a:ext uri="{FF2B5EF4-FFF2-40B4-BE49-F238E27FC236}">
              <a16:creationId xmlns:a16="http://schemas.microsoft.com/office/drawing/2014/main" id="{E4BEBA94-5DB0-4F17-9E8B-6FEE3FA00B96}"/>
            </a:ext>
          </a:extLst>
        </xdr:cNvPr>
        <xdr:cNvGrpSpPr>
          <a:grpSpLocks/>
        </xdr:cNvGrpSpPr>
      </xdr:nvGrpSpPr>
      <xdr:grpSpPr bwMode="auto">
        <a:xfrm>
          <a:off x="95250" y="30784800"/>
          <a:ext cx="6581775" cy="0"/>
          <a:chOff x="95250" y="42735759"/>
          <a:chExt cx="6133906" cy="0"/>
        </a:xfrm>
      </xdr:grpSpPr>
      <xdr:sp macro="" textlink="">
        <xdr:nvSpPr>
          <xdr:cNvPr id="5628" name="Line 54">
            <a:extLst>
              <a:ext uri="{FF2B5EF4-FFF2-40B4-BE49-F238E27FC236}">
                <a16:creationId xmlns:a16="http://schemas.microsoft.com/office/drawing/2014/main" id="{0A4A1C31-AA6A-477C-B62F-AA440E44FAC4}"/>
              </a:ext>
            </a:extLst>
          </xdr:cNvPr>
          <xdr:cNvSpPr>
            <a:spLocks noChangeShapeType="1"/>
          </xdr:cNvSpPr>
        </xdr:nvSpPr>
        <xdr:spPr bwMode="auto">
          <a:xfrm>
            <a:off x="1406" y="12894"/>
            <a:ext cx="624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5629" name="Line 53">
            <a:extLst>
              <a:ext uri="{FF2B5EF4-FFF2-40B4-BE49-F238E27FC236}">
                <a16:creationId xmlns:a16="http://schemas.microsoft.com/office/drawing/2014/main" id="{43D00222-A4FF-4EA8-8F3E-C6D48DB12443}"/>
              </a:ext>
            </a:extLst>
          </xdr:cNvPr>
          <xdr:cNvSpPr>
            <a:spLocks noChangeShapeType="1"/>
          </xdr:cNvSpPr>
        </xdr:nvSpPr>
        <xdr:spPr bwMode="auto">
          <a:xfrm>
            <a:off x="8331" y="12894"/>
            <a:ext cx="2028"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editAs="oneCell">
    <xdr:from>
      <xdr:col>0</xdr:col>
      <xdr:colOff>0</xdr:colOff>
      <xdr:row>0</xdr:row>
      <xdr:rowOff>161925</xdr:rowOff>
    </xdr:from>
    <xdr:to>
      <xdr:col>1</xdr:col>
      <xdr:colOff>742950</xdr:colOff>
      <xdr:row>1</xdr:row>
      <xdr:rowOff>352425</xdr:rowOff>
    </xdr:to>
    <xdr:pic>
      <xdr:nvPicPr>
        <xdr:cNvPr id="5612" name="Picture 1">
          <a:hlinkClick xmlns:r="http://schemas.openxmlformats.org/officeDocument/2006/relationships" r:id="rId1"/>
          <a:extLst>
            <a:ext uri="{FF2B5EF4-FFF2-40B4-BE49-F238E27FC236}">
              <a16:creationId xmlns:a16="http://schemas.microsoft.com/office/drawing/2014/main" id="{B6849648-C462-44A9-B13A-68A6A3AF8B1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161925"/>
          <a:ext cx="135255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9525</xdr:colOff>
      <xdr:row>3</xdr:row>
      <xdr:rowOff>333375</xdr:rowOff>
    </xdr:from>
    <xdr:to>
      <xdr:col>4</xdr:col>
      <xdr:colOff>647700</xdr:colOff>
      <xdr:row>6</xdr:row>
      <xdr:rowOff>228600</xdr:rowOff>
    </xdr:to>
    <xdr:grpSp>
      <xdr:nvGrpSpPr>
        <xdr:cNvPr id="5613" name="Group 18">
          <a:extLst>
            <a:ext uri="{FF2B5EF4-FFF2-40B4-BE49-F238E27FC236}">
              <a16:creationId xmlns:a16="http://schemas.microsoft.com/office/drawing/2014/main" id="{247C52DB-2580-4249-A343-5B37DDBA2E17}"/>
            </a:ext>
          </a:extLst>
        </xdr:cNvPr>
        <xdr:cNvGrpSpPr>
          <a:grpSpLocks/>
        </xdr:cNvGrpSpPr>
      </xdr:nvGrpSpPr>
      <xdr:grpSpPr bwMode="auto">
        <a:xfrm>
          <a:off x="1371600" y="1390650"/>
          <a:ext cx="1914525" cy="762000"/>
          <a:chOff x="1304925" y="1390650"/>
          <a:chExt cx="1952625" cy="800100"/>
        </a:xfrm>
      </xdr:grpSpPr>
      <xdr:cxnSp macro="">
        <xdr:nvCxnSpPr>
          <xdr:cNvPr id="17" name="Straight Connector 16">
            <a:extLst>
              <a:ext uri="{FF2B5EF4-FFF2-40B4-BE49-F238E27FC236}">
                <a16:creationId xmlns:a16="http://schemas.microsoft.com/office/drawing/2014/main" id="{7091E611-B587-49B3-9C0A-003739482319}"/>
              </a:ext>
            </a:extLst>
          </xdr:cNvPr>
          <xdr:cNvCxnSpPr/>
        </xdr:nvCxnSpPr>
        <xdr:spPr>
          <a:xfrm>
            <a:off x="1304925" y="1390650"/>
            <a:ext cx="1952625"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48" name="Straight Connector 47">
            <a:extLst>
              <a:ext uri="{FF2B5EF4-FFF2-40B4-BE49-F238E27FC236}">
                <a16:creationId xmlns:a16="http://schemas.microsoft.com/office/drawing/2014/main" id="{1C00D17D-E195-4821-BA75-55DA5464B39F}"/>
              </a:ext>
            </a:extLst>
          </xdr:cNvPr>
          <xdr:cNvCxnSpPr/>
        </xdr:nvCxnSpPr>
        <xdr:spPr>
          <a:xfrm>
            <a:off x="1304925" y="1720691"/>
            <a:ext cx="1952625"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49" name="Straight Connector 48">
            <a:extLst>
              <a:ext uri="{FF2B5EF4-FFF2-40B4-BE49-F238E27FC236}">
                <a16:creationId xmlns:a16="http://schemas.microsoft.com/office/drawing/2014/main" id="{6F1038C3-CF48-4617-85C3-D6D23CBB4A0A}"/>
              </a:ext>
            </a:extLst>
          </xdr:cNvPr>
          <xdr:cNvCxnSpPr/>
        </xdr:nvCxnSpPr>
        <xdr:spPr>
          <a:xfrm>
            <a:off x="1304925" y="1950720"/>
            <a:ext cx="1952625"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50" name="Straight Connector 49">
            <a:extLst>
              <a:ext uri="{FF2B5EF4-FFF2-40B4-BE49-F238E27FC236}">
                <a16:creationId xmlns:a16="http://schemas.microsoft.com/office/drawing/2014/main" id="{E409645C-C96A-4C47-836E-70462C0F7944}"/>
              </a:ext>
            </a:extLst>
          </xdr:cNvPr>
          <xdr:cNvCxnSpPr/>
        </xdr:nvCxnSpPr>
        <xdr:spPr>
          <a:xfrm>
            <a:off x="1304925" y="2190750"/>
            <a:ext cx="1952625" cy="0"/>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twoCellAnchor>
    <xdr:from>
      <xdr:col>7</xdr:col>
      <xdr:colOff>38100</xdr:colOff>
      <xdr:row>3</xdr:row>
      <xdr:rowOff>333375</xdr:rowOff>
    </xdr:from>
    <xdr:to>
      <xdr:col>8</xdr:col>
      <xdr:colOff>171450</xdr:colOff>
      <xdr:row>7</xdr:row>
      <xdr:rowOff>219075</xdr:rowOff>
    </xdr:to>
    <xdr:grpSp>
      <xdr:nvGrpSpPr>
        <xdr:cNvPr id="5614" name="Group 17">
          <a:extLst>
            <a:ext uri="{FF2B5EF4-FFF2-40B4-BE49-F238E27FC236}">
              <a16:creationId xmlns:a16="http://schemas.microsoft.com/office/drawing/2014/main" id="{34B34386-721C-4724-A01E-5F35367E4D0D}"/>
            </a:ext>
          </a:extLst>
        </xdr:cNvPr>
        <xdr:cNvGrpSpPr>
          <a:grpSpLocks/>
        </xdr:cNvGrpSpPr>
      </xdr:nvGrpSpPr>
      <xdr:grpSpPr bwMode="auto">
        <a:xfrm>
          <a:off x="4371975" y="1390650"/>
          <a:ext cx="1952625" cy="990600"/>
          <a:chOff x="4324350" y="1390650"/>
          <a:chExt cx="1952625" cy="1028700"/>
        </a:xfrm>
      </xdr:grpSpPr>
      <xdr:cxnSp macro="">
        <xdr:nvCxnSpPr>
          <xdr:cNvPr id="51" name="Straight Connector 50">
            <a:extLst>
              <a:ext uri="{FF2B5EF4-FFF2-40B4-BE49-F238E27FC236}">
                <a16:creationId xmlns:a16="http://schemas.microsoft.com/office/drawing/2014/main" id="{85E1030F-F25D-47B2-8B38-369EFAA39C0E}"/>
              </a:ext>
            </a:extLst>
          </xdr:cNvPr>
          <xdr:cNvCxnSpPr/>
        </xdr:nvCxnSpPr>
        <xdr:spPr>
          <a:xfrm>
            <a:off x="4324350" y="1390650"/>
            <a:ext cx="1952625"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52" name="Straight Connector 51">
            <a:extLst>
              <a:ext uri="{FF2B5EF4-FFF2-40B4-BE49-F238E27FC236}">
                <a16:creationId xmlns:a16="http://schemas.microsoft.com/office/drawing/2014/main" id="{B0A91892-BE98-4760-AB2D-1403373DACF6}"/>
              </a:ext>
            </a:extLst>
          </xdr:cNvPr>
          <xdr:cNvCxnSpPr/>
        </xdr:nvCxnSpPr>
        <xdr:spPr>
          <a:xfrm>
            <a:off x="4324350" y="1726956"/>
            <a:ext cx="1952625"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53" name="Straight Connector 52">
            <a:extLst>
              <a:ext uri="{FF2B5EF4-FFF2-40B4-BE49-F238E27FC236}">
                <a16:creationId xmlns:a16="http://schemas.microsoft.com/office/drawing/2014/main" id="{615DEBDD-C67A-496B-ADCE-EDEEF4B319D2}"/>
              </a:ext>
            </a:extLst>
          </xdr:cNvPr>
          <xdr:cNvCxnSpPr/>
        </xdr:nvCxnSpPr>
        <xdr:spPr>
          <a:xfrm>
            <a:off x="4324350" y="1954457"/>
            <a:ext cx="1952625"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54" name="Straight Connector 53">
            <a:extLst>
              <a:ext uri="{FF2B5EF4-FFF2-40B4-BE49-F238E27FC236}">
                <a16:creationId xmlns:a16="http://schemas.microsoft.com/office/drawing/2014/main" id="{C608972F-1E03-4809-90AA-D73C98A7F166}"/>
              </a:ext>
            </a:extLst>
          </xdr:cNvPr>
          <xdr:cNvCxnSpPr/>
        </xdr:nvCxnSpPr>
        <xdr:spPr>
          <a:xfrm>
            <a:off x="4324350" y="2201740"/>
            <a:ext cx="1952625"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55" name="Straight Connector 54">
            <a:extLst>
              <a:ext uri="{FF2B5EF4-FFF2-40B4-BE49-F238E27FC236}">
                <a16:creationId xmlns:a16="http://schemas.microsoft.com/office/drawing/2014/main" id="{F7585266-1C85-4BD0-A1FD-9F188394FB96}"/>
              </a:ext>
            </a:extLst>
          </xdr:cNvPr>
          <xdr:cNvCxnSpPr/>
        </xdr:nvCxnSpPr>
        <xdr:spPr>
          <a:xfrm>
            <a:off x="4324350" y="2419350"/>
            <a:ext cx="1952625" cy="0"/>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twoCellAnchor>
    <xdr:from>
      <xdr:col>1</xdr:col>
      <xdr:colOff>0</xdr:colOff>
      <xdr:row>27</xdr:row>
      <xdr:rowOff>0</xdr:rowOff>
    </xdr:from>
    <xdr:to>
      <xdr:col>7</xdr:col>
      <xdr:colOff>1790700</xdr:colOff>
      <xdr:row>27</xdr:row>
      <xdr:rowOff>0</xdr:rowOff>
    </xdr:to>
    <xdr:grpSp>
      <xdr:nvGrpSpPr>
        <xdr:cNvPr id="5615" name="Group 12">
          <a:extLst>
            <a:ext uri="{FF2B5EF4-FFF2-40B4-BE49-F238E27FC236}">
              <a16:creationId xmlns:a16="http://schemas.microsoft.com/office/drawing/2014/main" id="{CA272C31-B9A1-43EA-9AEC-AF7634B85391}"/>
            </a:ext>
          </a:extLst>
        </xdr:cNvPr>
        <xdr:cNvGrpSpPr>
          <a:grpSpLocks/>
        </xdr:cNvGrpSpPr>
      </xdr:nvGrpSpPr>
      <xdr:grpSpPr bwMode="auto">
        <a:xfrm>
          <a:off x="609600" y="7058025"/>
          <a:ext cx="5514975" cy="0"/>
          <a:chOff x="609602" y="7067550"/>
          <a:chExt cx="5465987" cy="3"/>
        </a:xfrm>
      </xdr:grpSpPr>
      <xdr:cxnSp macro="">
        <xdr:nvCxnSpPr>
          <xdr:cNvPr id="2726" name="Straight Connector 2725">
            <a:extLst>
              <a:ext uri="{FF2B5EF4-FFF2-40B4-BE49-F238E27FC236}">
                <a16:creationId xmlns:a16="http://schemas.microsoft.com/office/drawing/2014/main" id="{D57D9983-730E-4474-91A4-57043AE8A044}"/>
              </a:ext>
            </a:extLst>
          </xdr:cNvPr>
          <xdr:cNvCxnSpPr/>
        </xdr:nvCxnSpPr>
        <xdr:spPr>
          <a:xfrm flipH="1">
            <a:off x="911637" y="7058025"/>
            <a:ext cx="3634551"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36" name="Straight Connector 35">
            <a:extLst>
              <a:ext uri="{FF2B5EF4-FFF2-40B4-BE49-F238E27FC236}">
                <a16:creationId xmlns:a16="http://schemas.microsoft.com/office/drawing/2014/main" id="{505FED18-A478-4F5E-B83F-654A101BF50A}"/>
              </a:ext>
            </a:extLst>
          </xdr:cNvPr>
          <xdr:cNvCxnSpPr/>
        </xdr:nvCxnSpPr>
        <xdr:spPr>
          <a:xfrm flipH="1">
            <a:off x="5093965" y="7058025"/>
            <a:ext cx="1699271" cy="0"/>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twoCellAnchor editAs="oneCell">
    <xdr:from>
      <xdr:col>7</xdr:col>
      <xdr:colOff>628650</xdr:colOff>
      <xdr:row>29</xdr:row>
      <xdr:rowOff>142875</xdr:rowOff>
    </xdr:from>
    <xdr:to>
      <xdr:col>7</xdr:col>
      <xdr:colOff>1743075</xdr:colOff>
      <xdr:row>33</xdr:row>
      <xdr:rowOff>104775</xdr:rowOff>
    </xdr:to>
    <xdr:pic>
      <xdr:nvPicPr>
        <xdr:cNvPr id="5616" name="Picture 1">
          <a:extLst>
            <a:ext uri="{FF2B5EF4-FFF2-40B4-BE49-F238E27FC236}">
              <a16:creationId xmlns:a16="http://schemas.microsoft.com/office/drawing/2014/main" id="{50B6439F-2509-4523-8973-D36181114127}"/>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l="12427" t="9402" r="13017" b="12013"/>
        <a:stretch>
          <a:fillRect/>
        </a:stretch>
      </xdr:blipFill>
      <xdr:spPr bwMode="auto">
        <a:xfrm>
          <a:off x="4962525" y="7572375"/>
          <a:ext cx="1114425"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CERP@ararental.org?subject=CERP%20Recertification%20Applicatio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5"/>
  <sheetViews>
    <sheetView tabSelected="1" view="pageBreakPreview" zoomScaleNormal="100" zoomScaleSheetLayoutView="100" workbookViewId="0">
      <selection activeCell="A54" sqref="A54:F54"/>
    </sheetView>
  </sheetViews>
  <sheetFormatPr defaultRowHeight="15" x14ac:dyDescent="0.25"/>
  <cols>
    <col min="1" max="1" width="9.140625" style="27"/>
    <col min="2" max="2" width="11.28515625" style="27" customWidth="1"/>
    <col min="3" max="3" width="9.140625" style="27" customWidth="1"/>
    <col min="4" max="4" width="10" style="27" customWidth="1"/>
    <col min="5" max="5" width="10.85546875" style="27" customWidth="1"/>
    <col min="6" max="6" width="7.7109375" style="27" customWidth="1"/>
    <col min="7" max="7" width="6.85546875" style="27" customWidth="1"/>
    <col min="8" max="8" width="27.28515625" style="27" customWidth="1"/>
    <col min="9" max="9" width="9.28515625" style="27" customWidth="1"/>
    <col min="10" max="11" width="9.140625" style="120"/>
    <col min="12" max="16384" width="9.140625" style="27"/>
  </cols>
  <sheetData>
    <row r="1" spans="1:11" ht="31.5" x14ac:dyDescent="0.5">
      <c r="A1" s="25"/>
      <c r="B1" s="25"/>
      <c r="C1" s="26" t="s">
        <v>18</v>
      </c>
      <c r="E1" s="25"/>
      <c r="F1" s="25"/>
      <c r="G1" s="25"/>
      <c r="H1" s="25"/>
      <c r="I1" s="25"/>
    </row>
    <row r="2" spans="1:11" ht="31.5" x14ac:dyDescent="0.5">
      <c r="A2" s="25"/>
      <c r="B2" s="25"/>
      <c r="C2" s="26" t="s">
        <v>15</v>
      </c>
      <c r="E2" s="25"/>
      <c r="F2" s="25"/>
      <c r="G2" s="25"/>
      <c r="H2" s="25"/>
      <c r="I2" s="25"/>
    </row>
    <row r="3" spans="1:11" ht="20.25" customHeight="1" x14ac:dyDescent="0.5">
      <c r="A3" s="25"/>
      <c r="B3" s="25"/>
      <c r="C3" s="25"/>
      <c r="D3" s="28"/>
      <c r="E3" s="25"/>
      <c r="F3" s="25"/>
      <c r="G3" s="25"/>
      <c r="H3" s="25"/>
      <c r="I3" s="25"/>
    </row>
    <row r="4" spans="1:11" ht="27" customHeight="1" x14ac:dyDescent="0.25">
      <c r="A4" s="29"/>
      <c r="B4" s="30" t="s">
        <v>112</v>
      </c>
      <c r="C4" s="215"/>
      <c r="D4" s="215"/>
      <c r="E4" s="215"/>
      <c r="F4" s="174" t="s">
        <v>121</v>
      </c>
      <c r="G4" s="174"/>
      <c r="H4" s="24"/>
      <c r="I4" s="29"/>
    </row>
    <row r="5" spans="1:11" ht="23.25" customHeight="1" x14ac:dyDescent="0.25">
      <c r="A5" s="29"/>
      <c r="B5" s="30" t="s">
        <v>113</v>
      </c>
      <c r="C5" s="215"/>
      <c r="D5" s="215"/>
      <c r="E5" s="215"/>
      <c r="F5" s="2"/>
      <c r="G5" s="30" t="s">
        <v>122</v>
      </c>
      <c r="H5" s="24"/>
      <c r="I5" s="29"/>
    </row>
    <row r="6" spans="1:11" ht="18" customHeight="1" x14ac:dyDescent="0.25">
      <c r="A6" s="174" t="s">
        <v>114</v>
      </c>
      <c r="B6" s="174"/>
      <c r="C6" s="215"/>
      <c r="D6" s="215"/>
      <c r="E6" s="215"/>
      <c r="F6" s="2"/>
      <c r="G6" s="32" t="s">
        <v>123</v>
      </c>
      <c r="H6" s="24"/>
      <c r="I6" s="29"/>
    </row>
    <row r="7" spans="1:11" ht="18.75" customHeight="1" x14ac:dyDescent="0.25">
      <c r="A7" s="29"/>
      <c r="B7" s="31"/>
      <c r="C7" s="215"/>
      <c r="D7" s="215"/>
      <c r="E7" s="215"/>
      <c r="F7" s="2"/>
      <c r="G7" s="32" t="s">
        <v>124</v>
      </c>
      <c r="H7" s="107"/>
      <c r="I7" s="31"/>
    </row>
    <row r="8" spans="1:11" ht="18.75" customHeight="1" x14ac:dyDescent="0.25">
      <c r="A8" s="29"/>
      <c r="B8" s="29"/>
      <c r="C8" s="29"/>
      <c r="D8" s="33"/>
      <c r="E8" s="33"/>
      <c r="F8" s="34"/>
      <c r="G8" s="30" t="s">
        <v>125</v>
      </c>
      <c r="H8" s="24"/>
      <c r="I8" s="31"/>
      <c r="J8" s="121"/>
    </row>
    <row r="9" spans="1:11" ht="11.25" customHeight="1" x14ac:dyDescent="0.25">
      <c r="A9" s="29"/>
      <c r="B9" s="29"/>
      <c r="C9" s="29"/>
      <c r="D9" s="33"/>
      <c r="E9" s="33"/>
      <c r="F9" s="34"/>
      <c r="G9" s="34"/>
      <c r="H9" s="31"/>
      <c r="I9" s="31"/>
      <c r="J9" s="121"/>
    </row>
    <row r="10" spans="1:11" s="37" customFormat="1" ht="59.25" customHeight="1" x14ac:dyDescent="0.35">
      <c r="A10" s="218" t="s">
        <v>115</v>
      </c>
      <c r="B10" s="218"/>
      <c r="C10" s="167" t="s">
        <v>163</v>
      </c>
      <c r="D10" s="167"/>
      <c r="E10" s="167"/>
      <c r="F10" s="167"/>
      <c r="G10" s="167"/>
      <c r="H10" s="167"/>
      <c r="I10" s="36"/>
      <c r="J10" s="122"/>
      <c r="K10" s="122"/>
    </row>
    <row r="11" spans="1:11" ht="5.25" customHeight="1" x14ac:dyDescent="0.25">
      <c r="A11" s="218"/>
      <c r="B11" s="218"/>
      <c r="C11" s="38"/>
      <c r="D11" s="38"/>
      <c r="E11" s="38"/>
      <c r="F11" s="38"/>
      <c r="G11" s="38"/>
      <c r="H11" s="38"/>
      <c r="I11" s="38"/>
    </row>
    <row r="12" spans="1:11" x14ac:dyDescent="0.25">
      <c r="A12" s="218"/>
      <c r="B12" s="218"/>
      <c r="C12" s="208" t="s">
        <v>164</v>
      </c>
      <c r="D12" s="208"/>
      <c r="E12" s="208"/>
      <c r="F12" s="208"/>
      <c r="G12" s="208"/>
      <c r="H12" s="208"/>
      <c r="I12" s="208"/>
    </row>
    <row r="13" spans="1:11" ht="5.25" customHeight="1" x14ac:dyDescent="0.25">
      <c r="A13" s="218"/>
      <c r="B13" s="218"/>
      <c r="C13" s="39"/>
      <c r="D13" s="39"/>
      <c r="E13" s="39"/>
      <c r="F13" s="39"/>
      <c r="G13" s="39"/>
      <c r="H13" s="39"/>
      <c r="I13" s="39"/>
    </row>
    <row r="14" spans="1:11" ht="26.25" customHeight="1" x14ac:dyDescent="0.25">
      <c r="A14" s="218"/>
      <c r="B14" s="218"/>
      <c r="C14" s="167" t="s">
        <v>14</v>
      </c>
      <c r="D14" s="167"/>
      <c r="E14" s="167"/>
      <c r="F14" s="167"/>
      <c r="G14" s="167"/>
      <c r="H14" s="167"/>
      <c r="I14" s="36"/>
    </row>
    <row r="15" spans="1:11" ht="6.75" customHeight="1" x14ac:dyDescent="0.25">
      <c r="A15" s="40"/>
      <c r="B15" s="40"/>
      <c r="C15" s="41"/>
      <c r="D15" s="41"/>
      <c r="E15" s="41"/>
      <c r="F15" s="41"/>
      <c r="G15" s="41"/>
      <c r="H15" s="41"/>
      <c r="I15" s="41"/>
    </row>
    <row r="16" spans="1:11" ht="15" customHeight="1" x14ac:dyDescent="0.25">
      <c r="A16" s="222" t="s">
        <v>79</v>
      </c>
      <c r="B16" s="222"/>
      <c r="C16" s="167" t="s">
        <v>80</v>
      </c>
      <c r="D16" s="167"/>
      <c r="E16" s="167"/>
      <c r="F16" s="167"/>
      <c r="G16" s="167"/>
      <c r="H16" s="167"/>
      <c r="I16" s="36"/>
    </row>
    <row r="17" spans="1:11" ht="6.75" customHeight="1" x14ac:dyDescent="0.25">
      <c r="A17" s="42"/>
      <c r="B17" s="42"/>
      <c r="C17" s="41"/>
      <c r="D17" s="36"/>
      <c r="E17" s="36"/>
      <c r="F17" s="36"/>
      <c r="G17" s="36"/>
      <c r="H17" s="36"/>
      <c r="I17" s="36"/>
    </row>
    <row r="18" spans="1:11" s="37" customFormat="1" ht="15" customHeight="1" x14ac:dyDescent="0.35">
      <c r="A18" s="219" t="s">
        <v>116</v>
      </c>
      <c r="B18" s="220"/>
      <c r="C18" s="168" t="s">
        <v>118</v>
      </c>
      <c r="D18" s="168"/>
      <c r="E18" s="168"/>
      <c r="F18" s="168"/>
      <c r="G18" s="168"/>
      <c r="H18" s="168"/>
      <c r="I18" s="43"/>
      <c r="J18" s="122"/>
      <c r="K18" s="122"/>
    </row>
    <row r="19" spans="1:11" x14ac:dyDescent="0.25">
      <c r="A19" s="220"/>
      <c r="B19" s="220"/>
      <c r="C19" s="168"/>
      <c r="D19" s="168"/>
      <c r="E19" s="168"/>
      <c r="F19" s="168"/>
      <c r="G19" s="168"/>
      <c r="H19" s="168"/>
      <c r="I19" s="43"/>
    </row>
    <row r="20" spans="1:11" ht="6.75" customHeight="1" x14ac:dyDescent="0.25">
      <c r="A20" s="42"/>
      <c r="B20" s="42"/>
      <c r="C20" s="41"/>
      <c r="D20" s="41"/>
      <c r="E20" s="41"/>
      <c r="F20" s="41"/>
      <c r="G20" s="41"/>
      <c r="H20" s="41"/>
      <c r="I20" s="41"/>
    </row>
    <row r="21" spans="1:11" s="37" customFormat="1" ht="12" customHeight="1" x14ac:dyDescent="0.35">
      <c r="A21" s="218" t="s">
        <v>117</v>
      </c>
      <c r="B21" s="221"/>
      <c r="C21" s="169" t="s">
        <v>165</v>
      </c>
      <c r="D21" s="169"/>
      <c r="E21" s="169"/>
      <c r="F21" s="169"/>
      <c r="G21" s="169"/>
      <c r="H21" s="169"/>
      <c r="I21" s="44"/>
      <c r="J21" s="122"/>
      <c r="K21" s="122"/>
    </row>
    <row r="22" spans="1:11" ht="51.75" customHeight="1" x14ac:dyDescent="0.25">
      <c r="A22" s="221"/>
      <c r="B22" s="221"/>
      <c r="C22" s="169"/>
      <c r="D22" s="169"/>
      <c r="E22" s="169"/>
      <c r="F22" s="169"/>
      <c r="G22" s="169"/>
      <c r="H22" s="169"/>
      <c r="I22" s="44"/>
    </row>
    <row r="23" spans="1:11" ht="18" customHeight="1" x14ac:dyDescent="0.25">
      <c r="A23" s="45"/>
      <c r="B23" s="45"/>
      <c r="C23" s="45"/>
      <c r="D23" s="45"/>
      <c r="E23" s="45"/>
      <c r="F23" s="45"/>
      <c r="G23" s="45"/>
      <c r="H23" s="45"/>
      <c r="I23" s="45"/>
    </row>
    <row r="24" spans="1:11" ht="21" customHeight="1" x14ac:dyDescent="0.25">
      <c r="A24" s="227" t="s">
        <v>72</v>
      </c>
      <c r="B24" s="228"/>
      <c r="C24" s="228"/>
      <c r="D24" s="228"/>
      <c r="E24" s="228"/>
      <c r="F24" s="228"/>
      <c r="G24" s="228"/>
      <c r="H24" s="228"/>
      <c r="I24" s="229"/>
    </row>
    <row r="25" spans="1:11" s="37" customFormat="1" ht="43.5" customHeight="1" x14ac:dyDescent="0.35">
      <c r="A25" s="237" t="s">
        <v>119</v>
      </c>
      <c r="B25" s="238"/>
      <c r="C25" s="238"/>
      <c r="D25" s="238"/>
      <c r="E25" s="238"/>
      <c r="F25" s="238"/>
      <c r="G25" s="238"/>
      <c r="H25" s="238"/>
      <c r="I25" s="239"/>
      <c r="J25" s="122"/>
      <c r="K25" s="122"/>
    </row>
    <row r="26" spans="1:11" s="46" customFormat="1" ht="18" customHeight="1" x14ac:dyDescent="0.25">
      <c r="A26" s="119"/>
      <c r="B26" s="100" t="s">
        <v>73</v>
      </c>
      <c r="C26" s="100"/>
      <c r="D26" s="100"/>
      <c r="E26" s="100"/>
      <c r="F26" s="110"/>
      <c r="G26" s="110"/>
      <c r="H26" s="108" t="s">
        <v>2</v>
      </c>
      <c r="I26" s="5"/>
      <c r="J26" s="123"/>
      <c r="K26" s="123"/>
    </row>
    <row r="27" spans="1:11" s="48" customFormat="1" x14ac:dyDescent="0.25">
      <c r="A27" s="109"/>
      <c r="B27" s="140"/>
      <c r="C27" s="140"/>
      <c r="D27" s="140"/>
      <c r="E27" s="140"/>
      <c r="F27" s="140"/>
      <c r="G27" s="140"/>
      <c r="H27" s="111"/>
      <c r="I27" s="47"/>
      <c r="J27" s="124"/>
      <c r="K27" s="124"/>
    </row>
    <row r="28" spans="1:11" ht="12.75" customHeight="1" x14ac:dyDescent="0.25">
      <c r="A28" s="91"/>
      <c r="B28" s="141" t="s">
        <v>104</v>
      </c>
      <c r="C28" s="141"/>
      <c r="D28" s="141"/>
      <c r="E28" s="141"/>
      <c r="F28" s="141"/>
      <c r="G28" s="141"/>
      <c r="H28" s="31"/>
      <c r="I28" s="47"/>
    </row>
    <row r="29" spans="1:11" ht="16.5" customHeight="1" x14ac:dyDescent="0.25">
      <c r="A29" s="148" t="s">
        <v>70</v>
      </c>
      <c r="B29" s="149"/>
      <c r="C29" s="149"/>
      <c r="D29" s="149"/>
      <c r="E29" s="149"/>
      <c r="F29" s="149"/>
      <c r="G29" s="149"/>
      <c r="H29" s="149"/>
      <c r="I29" s="5"/>
    </row>
    <row r="30" spans="1:11" ht="54" customHeight="1" x14ac:dyDescent="0.25">
      <c r="A30" s="230" t="s">
        <v>81</v>
      </c>
      <c r="B30" s="231"/>
      <c r="C30" s="231"/>
      <c r="D30" s="231"/>
      <c r="E30" s="231"/>
      <c r="F30" s="231"/>
      <c r="G30" s="231"/>
      <c r="H30" s="231"/>
      <c r="I30" s="4"/>
      <c r="J30" s="125"/>
    </row>
    <row r="31" spans="1:11" ht="12.75" customHeight="1" x14ac:dyDescent="0.25">
      <c r="A31" s="223" t="s">
        <v>105</v>
      </c>
      <c r="B31" s="224"/>
      <c r="C31" s="224"/>
      <c r="D31" s="224"/>
      <c r="E31" s="224"/>
      <c r="F31" s="224"/>
      <c r="G31" s="224"/>
      <c r="H31" s="224"/>
      <c r="I31" s="5"/>
      <c r="J31" s="126"/>
    </row>
    <row r="32" spans="1:11" ht="12.75" customHeight="1" x14ac:dyDescent="0.25">
      <c r="A32" s="213" t="s">
        <v>181</v>
      </c>
      <c r="B32" s="214"/>
      <c r="C32" s="214"/>
      <c r="D32" s="214"/>
      <c r="E32" s="214"/>
      <c r="F32" s="214"/>
      <c r="G32" s="214"/>
      <c r="H32" s="214"/>
      <c r="I32" s="6"/>
      <c r="J32" s="127"/>
    </row>
    <row r="33" spans="1:11" ht="5.25" customHeight="1" x14ac:dyDescent="0.25">
      <c r="A33" s="117"/>
      <c r="B33" s="118"/>
      <c r="C33" s="118"/>
      <c r="D33" s="118"/>
      <c r="E33" s="50"/>
      <c r="F33" s="50"/>
      <c r="G33" s="50"/>
      <c r="H33" s="50"/>
      <c r="I33" s="51"/>
    </row>
    <row r="34" spans="1:11" s="46" customFormat="1" ht="15.75" x14ac:dyDescent="0.25">
      <c r="A34" s="216" t="s">
        <v>151</v>
      </c>
      <c r="B34" s="217"/>
      <c r="C34" s="217"/>
      <c r="D34" s="217"/>
      <c r="E34" s="217"/>
      <c r="F34" s="217"/>
      <c r="G34" s="217"/>
      <c r="H34" s="217"/>
      <c r="I34" s="52"/>
      <c r="J34" s="123"/>
      <c r="K34" s="123"/>
    </row>
    <row r="35" spans="1:11" s="46" customFormat="1" ht="27" customHeight="1" x14ac:dyDescent="0.25">
      <c r="A35" s="211" t="s">
        <v>152</v>
      </c>
      <c r="B35" s="212"/>
      <c r="C35" s="212"/>
      <c r="D35" s="212"/>
      <c r="E35" s="212"/>
      <c r="F35" s="212"/>
      <c r="G35" s="212"/>
      <c r="H35" s="212"/>
      <c r="I35" s="53"/>
      <c r="J35" s="123"/>
      <c r="K35" s="123"/>
    </row>
    <row r="36" spans="1:11" ht="15.75" x14ac:dyDescent="0.25">
      <c r="A36" s="201" t="s">
        <v>103</v>
      </c>
      <c r="B36" s="202"/>
      <c r="C36" s="202"/>
      <c r="D36" s="202"/>
      <c r="E36" s="202"/>
      <c r="F36" s="202"/>
      <c r="G36" s="202"/>
      <c r="H36" s="179"/>
      <c r="I36" s="180"/>
    </row>
    <row r="37" spans="1:11" ht="24" x14ac:dyDescent="0.25">
      <c r="A37" s="183" t="s">
        <v>150</v>
      </c>
      <c r="B37" s="184"/>
      <c r="C37" s="184"/>
      <c r="D37" s="184"/>
      <c r="E37" s="54" t="s">
        <v>166</v>
      </c>
      <c r="F37" s="54" t="s">
        <v>167</v>
      </c>
      <c r="G37" s="55" t="s">
        <v>9</v>
      </c>
      <c r="H37" s="56" t="s">
        <v>162</v>
      </c>
      <c r="I37" s="57" t="s">
        <v>0</v>
      </c>
      <c r="J37" s="128" t="s">
        <v>7</v>
      </c>
    </row>
    <row r="38" spans="1:11" s="48" customFormat="1" ht="24" x14ac:dyDescent="0.25">
      <c r="A38" s="225" t="s">
        <v>11</v>
      </c>
      <c r="B38" s="226"/>
      <c r="C38" s="226"/>
      <c r="D38" s="226"/>
      <c r="E38" s="7" t="s">
        <v>8</v>
      </c>
      <c r="F38" s="8">
        <v>18</v>
      </c>
      <c r="G38" s="9">
        <v>1</v>
      </c>
      <c r="H38" s="10" t="s">
        <v>26</v>
      </c>
      <c r="I38" s="21">
        <f>IF(J38&gt;18,18,J38)</f>
        <v>6</v>
      </c>
      <c r="J38" s="129">
        <f>G38*6</f>
        <v>6</v>
      </c>
      <c r="K38" s="124"/>
    </row>
    <row r="39" spans="1:11" s="61" customFormat="1" ht="27" customHeight="1" x14ac:dyDescent="0.25">
      <c r="A39" s="209" t="s">
        <v>153</v>
      </c>
      <c r="B39" s="210"/>
      <c r="C39" s="210"/>
      <c r="D39" s="210"/>
      <c r="E39" s="58" t="s">
        <v>29</v>
      </c>
      <c r="F39" s="59">
        <v>18</v>
      </c>
      <c r="G39" s="12"/>
      <c r="H39" s="101"/>
      <c r="I39" s="60">
        <f>IF(J39&gt;18,18,J39)</f>
        <v>0</v>
      </c>
      <c r="J39" s="130">
        <f>G39*6</f>
        <v>0</v>
      </c>
      <c r="K39" s="131"/>
    </row>
    <row r="40" spans="1:11" ht="27" customHeight="1" x14ac:dyDescent="0.25">
      <c r="A40" s="163" t="s">
        <v>154</v>
      </c>
      <c r="B40" s="164"/>
      <c r="C40" s="164"/>
      <c r="D40" s="164"/>
      <c r="E40" s="62" t="s">
        <v>28</v>
      </c>
      <c r="F40" s="63">
        <v>6</v>
      </c>
      <c r="G40" s="11"/>
      <c r="H40" s="102"/>
      <c r="I40" s="64">
        <f>IF(J40&gt;6,6,J40)</f>
        <v>0</v>
      </c>
      <c r="J40" s="130">
        <f>G40*2</f>
        <v>0</v>
      </c>
    </row>
    <row r="41" spans="1:11" x14ac:dyDescent="0.25">
      <c r="A41" s="163" t="s">
        <v>155</v>
      </c>
      <c r="B41" s="164"/>
      <c r="C41" s="164"/>
      <c r="D41" s="164"/>
      <c r="E41" s="62" t="s">
        <v>3</v>
      </c>
      <c r="F41" s="63">
        <v>8</v>
      </c>
      <c r="G41" s="11"/>
      <c r="H41" s="102"/>
      <c r="I41" s="64">
        <f>IF(J41&gt;8,8,J41)</f>
        <v>0</v>
      </c>
      <c r="J41" s="130">
        <f>G41*4</f>
        <v>0</v>
      </c>
    </row>
    <row r="42" spans="1:11" ht="27" customHeight="1" x14ac:dyDescent="0.25">
      <c r="A42" s="163" t="s">
        <v>131</v>
      </c>
      <c r="B42" s="164"/>
      <c r="C42" s="164"/>
      <c r="D42" s="164"/>
      <c r="E42" s="62" t="s">
        <v>30</v>
      </c>
      <c r="F42" s="63">
        <v>9</v>
      </c>
      <c r="G42" s="11"/>
      <c r="H42" s="102"/>
      <c r="I42" s="64">
        <f>IF(J42&gt;9,9,J42)</f>
        <v>0</v>
      </c>
      <c r="J42" s="130">
        <f>G42*3</f>
        <v>0</v>
      </c>
    </row>
    <row r="43" spans="1:11" ht="17.25" customHeight="1" x14ac:dyDescent="0.25">
      <c r="A43" s="163" t="s">
        <v>130</v>
      </c>
      <c r="B43" s="164"/>
      <c r="C43" s="164"/>
      <c r="D43" s="164"/>
      <c r="E43" s="62" t="s">
        <v>31</v>
      </c>
      <c r="F43" s="63">
        <v>20</v>
      </c>
      <c r="G43" s="11"/>
      <c r="H43" s="102"/>
      <c r="I43" s="64">
        <f>IF(J43&gt;20,20,J43)</f>
        <v>0</v>
      </c>
      <c r="J43" s="130">
        <f>G43*10</f>
        <v>0</v>
      </c>
    </row>
    <row r="44" spans="1:11" ht="17.25" customHeight="1" x14ac:dyDescent="0.25">
      <c r="A44" s="163" t="s">
        <v>82</v>
      </c>
      <c r="B44" s="164"/>
      <c r="C44" s="164"/>
      <c r="D44" s="164"/>
      <c r="E44" s="62" t="s">
        <v>32</v>
      </c>
      <c r="F44" s="63">
        <v>8</v>
      </c>
      <c r="G44" s="11"/>
      <c r="H44" s="102"/>
      <c r="I44" s="64">
        <f>IF(J44&gt;8,8,J44)</f>
        <v>0</v>
      </c>
      <c r="J44" s="130">
        <f>G44*4</f>
        <v>0</v>
      </c>
    </row>
    <row r="45" spans="1:11" ht="39" customHeight="1" x14ac:dyDescent="0.25">
      <c r="A45" s="163" t="s">
        <v>126</v>
      </c>
      <c r="B45" s="164"/>
      <c r="C45" s="164"/>
      <c r="D45" s="164"/>
      <c r="E45" s="62" t="s">
        <v>33</v>
      </c>
      <c r="F45" s="63">
        <v>15</v>
      </c>
      <c r="G45" s="11"/>
      <c r="H45" s="102"/>
      <c r="I45" s="64">
        <f>IF(J45&gt;15,15,J45)</f>
        <v>0</v>
      </c>
      <c r="J45" s="130">
        <f>G45*5</f>
        <v>0</v>
      </c>
    </row>
    <row r="46" spans="1:11" x14ac:dyDescent="0.25">
      <c r="A46" s="163" t="s">
        <v>83</v>
      </c>
      <c r="B46" s="164"/>
      <c r="C46" s="164"/>
      <c r="D46" s="164"/>
      <c r="E46" s="62" t="s">
        <v>24</v>
      </c>
      <c r="F46" s="63">
        <v>10</v>
      </c>
      <c r="G46" s="11"/>
      <c r="H46" s="102"/>
      <c r="I46" s="64">
        <f>IF(J46&gt;10,10,J46)</f>
        <v>0</v>
      </c>
      <c r="J46" s="130">
        <f>G46*1</f>
        <v>0</v>
      </c>
    </row>
    <row r="47" spans="1:11" ht="39" customHeight="1" x14ac:dyDescent="0.25">
      <c r="A47" s="163" t="s">
        <v>129</v>
      </c>
      <c r="B47" s="164"/>
      <c r="C47" s="164"/>
      <c r="D47" s="164"/>
      <c r="E47" s="62" t="s">
        <v>34</v>
      </c>
      <c r="F47" s="63">
        <v>30</v>
      </c>
      <c r="G47" s="11"/>
      <c r="H47" s="102"/>
      <c r="I47" s="64">
        <f>IF(J47&gt;30,30,J47)</f>
        <v>0</v>
      </c>
      <c r="J47" s="130">
        <f>G47*10</f>
        <v>0</v>
      </c>
    </row>
    <row r="48" spans="1:11" ht="23.25" customHeight="1" x14ac:dyDescent="0.25">
      <c r="A48" s="163" t="s">
        <v>84</v>
      </c>
      <c r="B48" s="164"/>
      <c r="C48" s="164"/>
      <c r="D48" s="164"/>
      <c r="E48" s="62" t="s">
        <v>86</v>
      </c>
      <c r="F48" s="63">
        <v>20</v>
      </c>
      <c r="G48" s="11"/>
      <c r="H48" s="102"/>
      <c r="I48" s="64">
        <f>IF(J48&gt;20,20,J48)</f>
        <v>0</v>
      </c>
      <c r="J48" s="130">
        <f>G48*5</f>
        <v>0</v>
      </c>
    </row>
    <row r="49" spans="1:11" ht="27" customHeight="1" x14ac:dyDescent="0.25">
      <c r="A49" s="163" t="s">
        <v>25</v>
      </c>
      <c r="B49" s="164"/>
      <c r="C49" s="164"/>
      <c r="D49" s="164"/>
      <c r="E49" s="62" t="s">
        <v>28</v>
      </c>
      <c r="F49" s="63">
        <v>10</v>
      </c>
      <c r="G49" s="11"/>
      <c r="H49" s="102"/>
      <c r="I49" s="64">
        <f>IF(J49&gt;10,10,J49)</f>
        <v>0</v>
      </c>
      <c r="J49" s="130">
        <f>G49*2</f>
        <v>0</v>
      </c>
    </row>
    <row r="50" spans="1:11" ht="15.75" customHeight="1" x14ac:dyDescent="0.25">
      <c r="A50" s="163" t="s">
        <v>106</v>
      </c>
      <c r="B50" s="164"/>
      <c r="C50" s="164"/>
      <c r="D50" s="164"/>
      <c r="E50" s="62" t="s">
        <v>27</v>
      </c>
      <c r="F50" s="63">
        <v>6</v>
      </c>
      <c r="G50" s="11"/>
      <c r="H50" s="102"/>
      <c r="I50" s="64">
        <f>IF(J50&gt;6,6,J50)</f>
        <v>0</v>
      </c>
      <c r="J50" s="130">
        <f>G50*2</f>
        <v>0</v>
      </c>
    </row>
    <row r="51" spans="1:11" ht="27" customHeight="1" x14ac:dyDescent="0.25">
      <c r="A51" s="163" t="s">
        <v>128</v>
      </c>
      <c r="B51" s="164"/>
      <c r="C51" s="164"/>
      <c r="D51" s="164"/>
      <c r="E51" s="62" t="s">
        <v>27</v>
      </c>
      <c r="F51" s="63">
        <v>10</v>
      </c>
      <c r="G51" s="11"/>
      <c r="H51" s="102"/>
      <c r="I51" s="64">
        <f>IF(J51&gt;10,10,J51)</f>
        <v>0</v>
      </c>
      <c r="J51" s="130">
        <f>G51*2</f>
        <v>0</v>
      </c>
    </row>
    <row r="52" spans="1:11" x14ac:dyDescent="0.25">
      <c r="A52" s="181" t="s">
        <v>168</v>
      </c>
      <c r="B52" s="182"/>
      <c r="C52" s="182"/>
      <c r="D52" s="182"/>
      <c r="E52" s="182"/>
      <c r="F52" s="182"/>
      <c r="G52" s="182"/>
      <c r="H52" s="182"/>
      <c r="I52" s="65">
        <f>SUM(I39:I51)</f>
        <v>0</v>
      </c>
      <c r="J52" s="130"/>
    </row>
    <row r="53" spans="1:11" x14ac:dyDescent="0.25">
      <c r="A53" s="186" t="s">
        <v>120</v>
      </c>
      <c r="B53" s="187"/>
      <c r="C53" s="187"/>
      <c r="D53" s="187"/>
      <c r="E53" s="187"/>
      <c r="F53" s="187"/>
      <c r="G53" s="187"/>
      <c r="H53" s="187"/>
      <c r="I53" s="188"/>
      <c r="J53" s="130"/>
    </row>
    <row r="54" spans="1:11" x14ac:dyDescent="0.25">
      <c r="A54" s="191"/>
      <c r="B54" s="192"/>
      <c r="C54" s="192"/>
      <c r="D54" s="192"/>
      <c r="E54" s="192"/>
      <c r="F54" s="192"/>
      <c r="G54" s="116"/>
      <c r="H54" s="103"/>
      <c r="I54" s="66" t="s">
        <v>23</v>
      </c>
      <c r="J54" s="130"/>
    </row>
    <row r="55" spans="1:11" ht="8.25" customHeight="1" x14ac:dyDescent="0.25">
      <c r="A55" s="67"/>
      <c r="B55" s="67"/>
      <c r="C55" s="67"/>
      <c r="D55" s="67"/>
      <c r="E55" s="67"/>
      <c r="F55" s="67"/>
      <c r="G55" s="67"/>
      <c r="H55" s="67"/>
      <c r="I55" s="68"/>
      <c r="J55" s="130"/>
    </row>
    <row r="56" spans="1:11" ht="15.75" customHeight="1" x14ac:dyDescent="0.25">
      <c r="A56" s="206" t="s">
        <v>107</v>
      </c>
      <c r="B56" s="207"/>
      <c r="C56" s="207"/>
      <c r="D56" s="207"/>
      <c r="E56" s="69"/>
      <c r="F56" s="69"/>
      <c r="G56" s="69"/>
      <c r="H56" s="177"/>
      <c r="I56" s="178"/>
    </row>
    <row r="57" spans="1:11" s="48" customFormat="1" ht="24" x14ac:dyDescent="0.25">
      <c r="A57" s="183" t="s">
        <v>150</v>
      </c>
      <c r="B57" s="184"/>
      <c r="C57" s="184"/>
      <c r="D57" s="184"/>
      <c r="E57" s="54" t="s">
        <v>166</v>
      </c>
      <c r="F57" s="54" t="s">
        <v>167</v>
      </c>
      <c r="G57" s="55" t="s">
        <v>9</v>
      </c>
      <c r="H57" s="56" t="s">
        <v>162</v>
      </c>
      <c r="I57" s="57" t="s">
        <v>0</v>
      </c>
      <c r="J57" s="132" t="s">
        <v>7</v>
      </c>
      <c r="K57" s="124"/>
    </row>
    <row r="58" spans="1:11" ht="24" x14ac:dyDescent="0.25">
      <c r="A58" s="204" t="s">
        <v>12</v>
      </c>
      <c r="B58" s="205"/>
      <c r="C58" s="205"/>
      <c r="D58" s="205"/>
      <c r="E58" s="13" t="s">
        <v>3</v>
      </c>
      <c r="F58" s="14">
        <v>12</v>
      </c>
      <c r="G58" s="15">
        <v>2</v>
      </c>
      <c r="H58" s="16" t="s">
        <v>19</v>
      </c>
      <c r="I58" s="20">
        <f>IF(J58&gt;12,12,J58)</f>
        <v>8</v>
      </c>
      <c r="J58" s="133">
        <f>G58*4</f>
        <v>8</v>
      </c>
    </row>
    <row r="59" spans="1:11" x14ac:dyDescent="0.25">
      <c r="A59" s="199" t="s">
        <v>1</v>
      </c>
      <c r="B59" s="200"/>
      <c r="C59" s="200"/>
      <c r="D59" s="200"/>
      <c r="E59" s="70" t="s">
        <v>3</v>
      </c>
      <c r="F59" s="63">
        <v>12</v>
      </c>
      <c r="G59" s="11"/>
      <c r="H59" s="17"/>
      <c r="I59" s="64">
        <f>IF(J59&gt;12,12,J59)</f>
        <v>0</v>
      </c>
      <c r="J59" s="134">
        <f>G59*4</f>
        <v>0</v>
      </c>
    </row>
    <row r="60" spans="1:11" x14ac:dyDescent="0.25">
      <c r="A60" s="199" t="s">
        <v>75</v>
      </c>
      <c r="B60" s="200"/>
      <c r="C60" s="200"/>
      <c r="D60" s="200"/>
      <c r="E60" s="70" t="s">
        <v>4</v>
      </c>
      <c r="F60" s="63">
        <v>9</v>
      </c>
      <c r="G60" s="11"/>
      <c r="H60" s="17"/>
      <c r="I60" s="64">
        <f>IF(J60&gt;9,9,J60)</f>
        <v>0</v>
      </c>
      <c r="J60" s="134">
        <f>G60*3</f>
        <v>0</v>
      </c>
    </row>
    <row r="61" spans="1:11" x14ac:dyDescent="0.25">
      <c r="A61" s="199" t="s">
        <v>76</v>
      </c>
      <c r="B61" s="200"/>
      <c r="C61" s="200"/>
      <c r="D61" s="200"/>
      <c r="E61" s="70" t="s">
        <v>3</v>
      </c>
      <c r="F61" s="63">
        <v>8</v>
      </c>
      <c r="G61" s="11"/>
      <c r="H61" s="17"/>
      <c r="I61" s="64">
        <f>IF(J61&gt;8,8,J61)</f>
        <v>0</v>
      </c>
      <c r="J61" s="134">
        <f>G61*4</f>
        <v>0</v>
      </c>
    </row>
    <row r="62" spans="1:11" x14ac:dyDescent="0.25">
      <c r="A62" s="199" t="s">
        <v>77</v>
      </c>
      <c r="B62" s="200"/>
      <c r="C62" s="200"/>
      <c r="D62" s="200"/>
      <c r="E62" s="70" t="s">
        <v>4</v>
      </c>
      <c r="F62" s="63">
        <v>12</v>
      </c>
      <c r="G62" s="11"/>
      <c r="H62" s="17"/>
      <c r="I62" s="64">
        <f>IF(J62&gt;12,12,J62)</f>
        <v>0</v>
      </c>
      <c r="J62" s="134">
        <f>G62*3</f>
        <v>0</v>
      </c>
    </row>
    <row r="63" spans="1:11" x14ac:dyDescent="0.25">
      <c r="A63" s="199" t="s">
        <v>13</v>
      </c>
      <c r="B63" s="200"/>
      <c r="C63" s="200"/>
      <c r="D63" s="200"/>
      <c r="E63" s="70" t="s">
        <v>4</v>
      </c>
      <c r="F63" s="63">
        <v>9</v>
      </c>
      <c r="G63" s="11"/>
      <c r="H63" s="17"/>
      <c r="I63" s="64">
        <f>IF(J63&gt;9,9,J63)</f>
        <v>0</v>
      </c>
      <c r="J63" s="134">
        <f>G63*3</f>
        <v>0</v>
      </c>
    </row>
    <row r="64" spans="1:11" x14ac:dyDescent="0.25">
      <c r="A64" s="199" t="s">
        <v>74</v>
      </c>
      <c r="B64" s="200"/>
      <c r="C64" s="200"/>
      <c r="D64" s="200"/>
      <c r="E64" s="70" t="s">
        <v>4</v>
      </c>
      <c r="F64" s="63">
        <v>9</v>
      </c>
      <c r="G64" s="11"/>
      <c r="H64" s="17"/>
      <c r="I64" s="64">
        <f>IF(J64&gt;9,9,J64)</f>
        <v>0</v>
      </c>
      <c r="J64" s="134">
        <f>G64*3</f>
        <v>0</v>
      </c>
    </row>
    <row r="65" spans="1:10" x14ac:dyDescent="0.25">
      <c r="A65" s="199" t="s">
        <v>78</v>
      </c>
      <c r="B65" s="200"/>
      <c r="C65" s="200"/>
      <c r="D65" s="200"/>
      <c r="E65" s="70" t="s">
        <v>5</v>
      </c>
      <c r="F65" s="63">
        <v>8</v>
      </c>
      <c r="G65" s="11"/>
      <c r="H65" s="17"/>
      <c r="I65" s="64">
        <f>IF(J65&gt;8,8,J65)</f>
        <v>0</v>
      </c>
      <c r="J65" s="134">
        <f>G65*2</f>
        <v>0</v>
      </c>
    </row>
    <row r="66" spans="1:10" x14ac:dyDescent="0.25">
      <c r="A66" s="197" t="s">
        <v>20</v>
      </c>
      <c r="B66" s="198"/>
      <c r="C66" s="198"/>
      <c r="D66" s="198"/>
      <c r="E66" s="62" t="s">
        <v>85</v>
      </c>
      <c r="F66" s="63">
        <v>12</v>
      </c>
      <c r="G66" s="11"/>
      <c r="H66" s="17"/>
      <c r="I66" s="64">
        <f>IF(J66&gt;12,12,J66)</f>
        <v>0</v>
      </c>
      <c r="J66" s="134">
        <f>G66*4</f>
        <v>0</v>
      </c>
    </row>
    <row r="67" spans="1:10" x14ac:dyDescent="0.25">
      <c r="A67" s="197" t="s">
        <v>21</v>
      </c>
      <c r="B67" s="198"/>
      <c r="C67" s="198"/>
      <c r="D67" s="198"/>
      <c r="E67" s="62" t="s">
        <v>3</v>
      </c>
      <c r="F67" s="63">
        <v>12</v>
      </c>
      <c r="G67" s="11"/>
      <c r="H67" s="17"/>
      <c r="I67" s="64">
        <f>IF(J67&gt;12,12,J67)</f>
        <v>0</v>
      </c>
      <c r="J67" s="134">
        <f>G67*4</f>
        <v>0</v>
      </c>
    </row>
    <row r="68" spans="1:10" x14ac:dyDescent="0.25">
      <c r="A68" s="197" t="s">
        <v>22</v>
      </c>
      <c r="B68" s="198"/>
      <c r="C68" s="198"/>
      <c r="D68" s="198"/>
      <c r="E68" s="62" t="s">
        <v>43</v>
      </c>
      <c r="F68" s="63">
        <v>6</v>
      </c>
      <c r="G68" s="11"/>
      <c r="H68" s="17"/>
      <c r="I68" s="64">
        <f>IF(J68&gt;6,6,J68)</f>
        <v>0</v>
      </c>
      <c r="J68" s="134">
        <f>G68*2</f>
        <v>0</v>
      </c>
    </row>
    <row r="69" spans="1:10" x14ac:dyDescent="0.25">
      <c r="A69" s="181" t="s">
        <v>177</v>
      </c>
      <c r="B69" s="182"/>
      <c r="C69" s="182"/>
      <c r="D69" s="182"/>
      <c r="E69" s="182"/>
      <c r="F69" s="182"/>
      <c r="G69" s="182"/>
      <c r="H69" s="182"/>
      <c r="I69" s="65">
        <f>SUM(I59:I68)</f>
        <v>0</v>
      </c>
      <c r="J69" s="134"/>
    </row>
    <row r="70" spans="1:10" x14ac:dyDescent="0.25">
      <c r="A70" s="186" t="s">
        <v>127</v>
      </c>
      <c r="B70" s="187"/>
      <c r="C70" s="187"/>
      <c r="D70" s="187"/>
      <c r="E70" s="187"/>
      <c r="F70" s="187"/>
      <c r="G70" s="187"/>
      <c r="H70" s="187"/>
      <c r="I70" s="188"/>
      <c r="J70" s="134"/>
    </row>
    <row r="71" spans="1:10" x14ac:dyDescent="0.25">
      <c r="A71" s="191"/>
      <c r="B71" s="192"/>
      <c r="C71" s="192"/>
      <c r="D71" s="192"/>
      <c r="E71" s="192"/>
      <c r="F71" s="192"/>
      <c r="G71" s="116"/>
      <c r="H71" s="103"/>
      <c r="I71" s="66" t="s">
        <v>23</v>
      </c>
      <c r="J71" s="134"/>
    </row>
    <row r="72" spans="1:10" ht="15.75" x14ac:dyDescent="0.25">
      <c r="A72" s="201" t="s">
        <v>47</v>
      </c>
      <c r="B72" s="202"/>
      <c r="C72" s="202"/>
      <c r="D72" s="202"/>
      <c r="E72" s="202"/>
      <c r="F72" s="202"/>
      <c r="G72" s="71"/>
      <c r="H72" s="175"/>
      <c r="I72" s="176"/>
      <c r="J72" s="130"/>
    </row>
    <row r="73" spans="1:10" ht="24" x14ac:dyDescent="0.25">
      <c r="A73" s="183" t="s">
        <v>150</v>
      </c>
      <c r="B73" s="184"/>
      <c r="C73" s="184"/>
      <c r="D73" s="184"/>
      <c r="E73" s="54" t="s">
        <v>166</v>
      </c>
      <c r="F73" s="54" t="s">
        <v>167</v>
      </c>
      <c r="G73" s="55" t="s">
        <v>9</v>
      </c>
      <c r="H73" s="106" t="s">
        <v>162</v>
      </c>
      <c r="I73" s="57" t="s">
        <v>0</v>
      </c>
      <c r="J73" s="128" t="s">
        <v>7</v>
      </c>
    </row>
    <row r="74" spans="1:10" ht="24" x14ac:dyDescent="0.25">
      <c r="A74" s="204" t="s">
        <v>10</v>
      </c>
      <c r="B74" s="205"/>
      <c r="C74" s="205"/>
      <c r="D74" s="205"/>
      <c r="E74" s="18" t="s">
        <v>35</v>
      </c>
      <c r="F74" s="14">
        <v>15</v>
      </c>
      <c r="G74" s="14">
        <v>3</v>
      </c>
      <c r="H74" s="16" t="s">
        <v>41</v>
      </c>
      <c r="I74" s="20">
        <f>IF(J74&gt;10,10,J74)</f>
        <v>9</v>
      </c>
      <c r="J74" s="129">
        <f>G74*3</f>
        <v>9</v>
      </c>
    </row>
    <row r="75" spans="1:10" x14ac:dyDescent="0.25">
      <c r="A75" s="203" t="s">
        <v>132</v>
      </c>
      <c r="B75" s="173"/>
      <c r="C75" s="173"/>
      <c r="D75" s="173"/>
      <c r="E75" s="62" t="s">
        <v>4</v>
      </c>
      <c r="F75" s="63">
        <v>15</v>
      </c>
      <c r="G75" s="19"/>
      <c r="H75" s="102"/>
      <c r="I75" s="64">
        <f>IF(J75&gt;15,15,J75)</f>
        <v>0</v>
      </c>
      <c r="J75" s="130">
        <f>G75*3</f>
        <v>0</v>
      </c>
    </row>
    <row r="76" spans="1:10" ht="17.25" customHeight="1" x14ac:dyDescent="0.25">
      <c r="A76" s="185" t="s">
        <v>137</v>
      </c>
      <c r="B76" s="173"/>
      <c r="C76" s="173"/>
      <c r="D76" s="173"/>
      <c r="E76" s="62" t="s">
        <v>36</v>
      </c>
      <c r="F76" s="63">
        <v>25</v>
      </c>
      <c r="G76" s="19"/>
      <c r="H76" s="102"/>
      <c r="I76" s="64">
        <f>IF(J76&gt;25,25,J76)</f>
        <v>0</v>
      </c>
      <c r="J76" s="130">
        <f>G76*5</f>
        <v>0</v>
      </c>
    </row>
    <row r="77" spans="1:10" x14ac:dyDescent="0.25">
      <c r="A77" s="163" t="s">
        <v>93</v>
      </c>
      <c r="B77" s="164"/>
      <c r="C77" s="164"/>
      <c r="D77" s="164"/>
      <c r="E77" s="62" t="s">
        <v>36</v>
      </c>
      <c r="F77" s="63">
        <v>25</v>
      </c>
      <c r="G77" s="19"/>
      <c r="H77" s="102"/>
      <c r="I77" s="64">
        <f>IF(J77&gt;25,25,J77)</f>
        <v>0</v>
      </c>
      <c r="J77" s="130">
        <f>G77*5</f>
        <v>0</v>
      </c>
    </row>
    <row r="78" spans="1:10" x14ac:dyDescent="0.25">
      <c r="A78" s="163" t="s">
        <v>94</v>
      </c>
      <c r="B78" s="164"/>
      <c r="C78" s="164"/>
      <c r="D78" s="164"/>
      <c r="E78" s="62" t="s">
        <v>87</v>
      </c>
      <c r="F78" s="63">
        <v>10</v>
      </c>
      <c r="G78" s="19"/>
      <c r="H78" s="102"/>
      <c r="I78" s="64">
        <f>IF(J78&gt;10,10,J78)</f>
        <v>0</v>
      </c>
      <c r="J78" s="130">
        <f>G78*2</f>
        <v>0</v>
      </c>
    </row>
    <row r="79" spans="1:10" x14ac:dyDescent="0.25">
      <c r="A79" s="163" t="s">
        <v>95</v>
      </c>
      <c r="B79" s="164"/>
      <c r="C79" s="164"/>
      <c r="D79" s="164"/>
      <c r="E79" s="62" t="s">
        <v>110</v>
      </c>
      <c r="F79" s="63">
        <v>14</v>
      </c>
      <c r="G79" s="19"/>
      <c r="H79" s="102"/>
      <c r="I79" s="64">
        <f>IF(J79&gt;14,14,J79)</f>
        <v>0</v>
      </c>
      <c r="J79" s="130">
        <f>G79*2</f>
        <v>0</v>
      </c>
    </row>
    <row r="80" spans="1:10" ht="27" customHeight="1" x14ac:dyDescent="0.25">
      <c r="A80" s="163" t="s">
        <v>133</v>
      </c>
      <c r="B80" s="164"/>
      <c r="C80" s="164"/>
      <c r="D80" s="164"/>
      <c r="E80" s="62" t="s">
        <v>85</v>
      </c>
      <c r="F80" s="63">
        <v>20</v>
      </c>
      <c r="G80" s="19"/>
      <c r="H80" s="102"/>
      <c r="I80" s="64">
        <f>IF(J80&gt;20,20,J80)</f>
        <v>0</v>
      </c>
      <c r="J80" s="130">
        <f>G80*4</f>
        <v>0</v>
      </c>
    </row>
    <row r="81" spans="1:10" ht="17.25" customHeight="1" x14ac:dyDescent="0.25">
      <c r="A81" s="163" t="s">
        <v>138</v>
      </c>
      <c r="B81" s="164"/>
      <c r="C81" s="164"/>
      <c r="D81" s="164"/>
      <c r="E81" s="62" t="s">
        <v>88</v>
      </c>
      <c r="F81" s="63">
        <v>6</v>
      </c>
      <c r="G81" s="19"/>
      <c r="H81" s="102"/>
      <c r="I81" s="138">
        <f>IF(J81&gt;6,6,J81)</f>
        <v>0</v>
      </c>
      <c r="J81" s="130">
        <f>G81*0.5</f>
        <v>0</v>
      </c>
    </row>
    <row r="82" spans="1:10" ht="17.25" customHeight="1" x14ac:dyDescent="0.25">
      <c r="A82" s="163" t="s">
        <v>139</v>
      </c>
      <c r="B82" s="164"/>
      <c r="C82" s="164"/>
      <c r="D82" s="164"/>
      <c r="E82" s="62" t="s">
        <v>101</v>
      </c>
      <c r="F82" s="63">
        <v>9</v>
      </c>
      <c r="G82" s="19"/>
      <c r="H82" s="102"/>
      <c r="I82" s="64">
        <f>IF(J82&gt;9,9,J82)</f>
        <v>0</v>
      </c>
      <c r="J82" s="130">
        <f>G82*1</f>
        <v>0</v>
      </c>
    </row>
    <row r="83" spans="1:10" x14ac:dyDescent="0.25">
      <c r="A83" s="163" t="s">
        <v>96</v>
      </c>
      <c r="B83" s="164"/>
      <c r="C83" s="164"/>
      <c r="D83" s="164"/>
      <c r="E83" s="62" t="s">
        <v>37</v>
      </c>
      <c r="F83" s="63">
        <v>12</v>
      </c>
      <c r="G83" s="19"/>
      <c r="H83" s="102"/>
      <c r="I83" s="64">
        <f>IF(J83&gt;12,12,J83)</f>
        <v>0</v>
      </c>
      <c r="J83" s="130">
        <f>G83*4</f>
        <v>0</v>
      </c>
    </row>
    <row r="84" spans="1:10" x14ac:dyDescent="0.25">
      <c r="A84" s="163" t="s">
        <v>91</v>
      </c>
      <c r="B84" s="164"/>
      <c r="C84" s="164"/>
      <c r="D84" s="164"/>
      <c r="E84" s="62" t="s">
        <v>38</v>
      </c>
      <c r="F84" s="63">
        <v>15</v>
      </c>
      <c r="G84" s="19"/>
      <c r="H84" s="102"/>
      <c r="I84" s="64">
        <f>IF(J84&gt;15,15,J84)</f>
        <v>0</v>
      </c>
      <c r="J84" s="130">
        <f>G84*5</f>
        <v>0</v>
      </c>
    </row>
    <row r="85" spans="1:10" ht="17.25" customHeight="1" x14ac:dyDescent="0.25">
      <c r="A85" s="163" t="s">
        <v>140</v>
      </c>
      <c r="B85" s="164"/>
      <c r="C85" s="164"/>
      <c r="D85" s="164"/>
      <c r="E85" s="62" t="s">
        <v>89</v>
      </c>
      <c r="F85" s="63">
        <v>30</v>
      </c>
      <c r="G85" s="19"/>
      <c r="H85" s="102"/>
      <c r="I85" s="64">
        <f>IF(J85&gt;30,30,J85)</f>
        <v>0</v>
      </c>
      <c r="J85" s="130">
        <f>G85*15</f>
        <v>0</v>
      </c>
    </row>
    <row r="86" spans="1:10" ht="27" customHeight="1" x14ac:dyDescent="0.25">
      <c r="A86" s="163" t="s">
        <v>141</v>
      </c>
      <c r="B86" s="164"/>
      <c r="C86" s="164"/>
      <c r="D86" s="164"/>
      <c r="E86" s="62" t="s">
        <v>37</v>
      </c>
      <c r="F86" s="63">
        <v>12</v>
      </c>
      <c r="G86" s="19"/>
      <c r="H86" s="102"/>
      <c r="I86" s="64">
        <f>IF(J86&gt;12,12,J86)</f>
        <v>0</v>
      </c>
      <c r="J86" s="130">
        <f>G86*4</f>
        <v>0</v>
      </c>
    </row>
    <row r="87" spans="1:10" ht="27" customHeight="1" x14ac:dyDescent="0.25">
      <c r="A87" s="163" t="s">
        <v>90</v>
      </c>
      <c r="B87" s="164"/>
      <c r="C87" s="164"/>
      <c r="D87" s="164"/>
      <c r="E87" s="62" t="s">
        <v>39</v>
      </c>
      <c r="F87" s="63">
        <v>16</v>
      </c>
      <c r="G87" s="19"/>
      <c r="H87" s="102"/>
      <c r="I87" s="64">
        <f>IF(J87&gt;16,16,J87)</f>
        <v>0</v>
      </c>
      <c r="J87" s="130">
        <f>G87*2</f>
        <v>0</v>
      </c>
    </row>
    <row r="88" spans="1:10" ht="27" customHeight="1" x14ac:dyDescent="0.25">
      <c r="A88" s="163" t="s">
        <v>92</v>
      </c>
      <c r="B88" s="164"/>
      <c r="C88" s="164"/>
      <c r="D88" s="164"/>
      <c r="E88" s="70" t="s">
        <v>40</v>
      </c>
      <c r="F88" s="63">
        <v>5</v>
      </c>
      <c r="G88" s="19"/>
      <c r="H88" s="102"/>
      <c r="I88" s="64">
        <f>IF(J88&gt;5,5,J88)</f>
        <v>0</v>
      </c>
      <c r="J88" s="130">
        <f>G88*5</f>
        <v>0</v>
      </c>
    </row>
    <row r="89" spans="1:10" ht="13.5" customHeight="1" x14ac:dyDescent="0.25">
      <c r="A89" s="181" t="s">
        <v>176</v>
      </c>
      <c r="B89" s="182"/>
      <c r="C89" s="182"/>
      <c r="D89" s="182"/>
      <c r="E89" s="182"/>
      <c r="F89" s="182"/>
      <c r="G89" s="182"/>
      <c r="H89" s="182"/>
      <c r="I89" s="139">
        <f>SUM(I76:I88)</f>
        <v>0</v>
      </c>
    </row>
    <row r="90" spans="1:10" ht="15.75" customHeight="1" x14ac:dyDescent="0.25">
      <c r="A90" s="186" t="s">
        <v>134</v>
      </c>
      <c r="B90" s="187"/>
      <c r="C90" s="187"/>
      <c r="D90" s="187"/>
      <c r="E90" s="187"/>
      <c r="F90" s="187"/>
      <c r="G90" s="187"/>
      <c r="H90" s="187"/>
      <c r="I90" s="188"/>
    </row>
    <row r="91" spans="1:10" ht="15.75" customHeight="1" x14ac:dyDescent="0.25">
      <c r="A91" s="191"/>
      <c r="B91" s="192"/>
      <c r="C91" s="192"/>
      <c r="D91" s="192"/>
      <c r="E91" s="192"/>
      <c r="F91" s="192"/>
      <c r="G91" s="116"/>
      <c r="H91" s="103"/>
      <c r="I91" s="66" t="s">
        <v>23</v>
      </c>
    </row>
    <row r="92" spans="1:10" ht="6" customHeight="1" x14ac:dyDescent="0.25">
      <c r="A92" s="67"/>
      <c r="B92" s="67"/>
      <c r="C92" s="67"/>
      <c r="D92" s="67"/>
      <c r="E92" s="67"/>
      <c r="F92" s="67"/>
      <c r="G92" s="67"/>
      <c r="H92" s="67"/>
      <c r="I92" s="68"/>
    </row>
    <row r="93" spans="1:10" ht="15.75" x14ac:dyDescent="0.25">
      <c r="A93" s="195" t="s">
        <v>108</v>
      </c>
      <c r="B93" s="196"/>
      <c r="C93" s="196"/>
      <c r="D93" s="196"/>
      <c r="E93" s="196"/>
      <c r="F93" s="196"/>
      <c r="G93" s="69"/>
      <c r="H93" s="170"/>
      <c r="I93" s="171"/>
      <c r="J93" s="134"/>
    </row>
    <row r="94" spans="1:10" ht="26.25" customHeight="1" x14ac:dyDescent="0.25">
      <c r="A94" s="183" t="s">
        <v>150</v>
      </c>
      <c r="B94" s="184"/>
      <c r="C94" s="184"/>
      <c r="D94" s="184"/>
      <c r="E94" s="54" t="s">
        <v>166</v>
      </c>
      <c r="F94" s="54" t="s">
        <v>167</v>
      </c>
      <c r="G94" s="55" t="s">
        <v>9</v>
      </c>
      <c r="H94" s="106" t="s">
        <v>162</v>
      </c>
      <c r="I94" s="57" t="s">
        <v>0</v>
      </c>
      <c r="J94" s="128" t="s">
        <v>7</v>
      </c>
    </row>
    <row r="95" spans="1:10" ht="39" customHeight="1" x14ac:dyDescent="0.25">
      <c r="A95" s="189" t="s">
        <v>144</v>
      </c>
      <c r="B95" s="190"/>
      <c r="C95" s="190"/>
      <c r="D95" s="190"/>
      <c r="E95" s="18" t="s">
        <v>43</v>
      </c>
      <c r="F95" s="14">
        <v>10</v>
      </c>
      <c r="G95" s="14">
        <v>4</v>
      </c>
      <c r="H95" s="72" t="s">
        <v>17</v>
      </c>
      <c r="I95" s="20">
        <f>IF(J95&gt;10,10,J95)</f>
        <v>8</v>
      </c>
      <c r="J95" s="130">
        <f>G95*2</f>
        <v>8</v>
      </c>
    </row>
    <row r="96" spans="1:10" ht="17.25" customHeight="1" x14ac:dyDescent="0.25">
      <c r="A96" s="163" t="s">
        <v>142</v>
      </c>
      <c r="B96" s="164"/>
      <c r="C96" s="164"/>
      <c r="D96" s="164"/>
      <c r="E96" s="62" t="s">
        <v>97</v>
      </c>
      <c r="F96" s="63">
        <v>6</v>
      </c>
      <c r="G96" s="19"/>
      <c r="H96" s="102"/>
      <c r="I96" s="73">
        <f>IF(J96&gt;6,6,J96)</f>
        <v>0</v>
      </c>
      <c r="J96" s="130">
        <f>G96*2</f>
        <v>0</v>
      </c>
    </row>
    <row r="97" spans="1:11" ht="24.75" customHeight="1" x14ac:dyDescent="0.25">
      <c r="A97" s="163" t="s">
        <v>135</v>
      </c>
      <c r="B97" s="164"/>
      <c r="C97" s="164"/>
      <c r="D97" s="164"/>
      <c r="E97" s="62" t="s">
        <v>98</v>
      </c>
      <c r="F97" s="63">
        <v>5</v>
      </c>
      <c r="G97" s="19"/>
      <c r="H97" s="102"/>
      <c r="I97" s="73">
        <f>IF(J97&gt;5,5,J97)</f>
        <v>0</v>
      </c>
      <c r="J97" s="130">
        <f>G97*1</f>
        <v>0</v>
      </c>
    </row>
    <row r="98" spans="1:11" ht="27" customHeight="1" x14ac:dyDescent="0.25">
      <c r="A98" s="163" t="s">
        <v>147</v>
      </c>
      <c r="B98" s="164"/>
      <c r="C98" s="164"/>
      <c r="D98" s="164"/>
      <c r="E98" s="62" t="s">
        <v>46</v>
      </c>
      <c r="F98" s="63">
        <v>2</v>
      </c>
      <c r="G98" s="19"/>
      <c r="H98" s="102"/>
      <c r="I98" s="73">
        <f>IF(J98&gt;2,2,J98)</f>
        <v>0</v>
      </c>
      <c r="J98" s="130">
        <f>G98*1</f>
        <v>0</v>
      </c>
    </row>
    <row r="99" spans="1:11" x14ac:dyDescent="0.25">
      <c r="A99" s="163" t="s">
        <v>99</v>
      </c>
      <c r="B99" s="164"/>
      <c r="C99" s="164"/>
      <c r="D99" s="164"/>
      <c r="E99" s="62" t="s">
        <v>45</v>
      </c>
      <c r="F99" s="63">
        <v>4</v>
      </c>
      <c r="G99" s="19"/>
      <c r="H99" s="102"/>
      <c r="I99" s="73">
        <f>IF(J99&gt;4,4,J99)</f>
        <v>0</v>
      </c>
      <c r="J99" s="130">
        <f>G99*2</f>
        <v>0</v>
      </c>
    </row>
    <row r="100" spans="1:11" s="37" customFormat="1" ht="27" customHeight="1" x14ac:dyDescent="0.35">
      <c r="A100" s="163" t="s">
        <v>158</v>
      </c>
      <c r="B100" s="164"/>
      <c r="C100" s="164"/>
      <c r="D100" s="164"/>
      <c r="E100" s="62" t="s">
        <v>44</v>
      </c>
      <c r="F100" s="63">
        <v>15</v>
      </c>
      <c r="G100" s="19"/>
      <c r="H100" s="102"/>
      <c r="I100" s="73">
        <f>IF(J100&gt;15,15,J100)</f>
        <v>0</v>
      </c>
      <c r="J100" s="130">
        <f>G100*5</f>
        <v>0</v>
      </c>
      <c r="K100" s="122"/>
    </row>
    <row r="101" spans="1:11" s="37" customFormat="1" ht="27" customHeight="1" x14ac:dyDescent="0.35">
      <c r="A101" s="163" t="s">
        <v>148</v>
      </c>
      <c r="B101" s="164"/>
      <c r="C101" s="164"/>
      <c r="D101" s="164"/>
      <c r="E101" s="62" t="s">
        <v>43</v>
      </c>
      <c r="F101" s="63">
        <v>10</v>
      </c>
      <c r="G101" s="19"/>
      <c r="H101" s="102"/>
      <c r="I101" s="73">
        <f>IF(J101&gt;10,10,J101)</f>
        <v>0</v>
      </c>
      <c r="J101" s="130">
        <f>G101*2</f>
        <v>0</v>
      </c>
      <c r="K101" s="122"/>
    </row>
    <row r="102" spans="1:11" s="37" customFormat="1" ht="27" customHeight="1" x14ac:dyDescent="0.35">
      <c r="A102" s="163" t="s">
        <v>159</v>
      </c>
      <c r="B102" s="164"/>
      <c r="C102" s="164"/>
      <c r="D102" s="164"/>
      <c r="E102" s="62" t="s">
        <v>43</v>
      </c>
      <c r="F102" s="63">
        <v>6</v>
      </c>
      <c r="G102" s="19"/>
      <c r="H102" s="102"/>
      <c r="I102" s="73">
        <f>IF(J102&gt;6,6,J102)</f>
        <v>0</v>
      </c>
      <c r="J102" s="130">
        <f>G102*2</f>
        <v>0</v>
      </c>
      <c r="K102" s="122"/>
    </row>
    <row r="103" spans="1:11" s="37" customFormat="1" ht="15.75" customHeight="1" x14ac:dyDescent="0.35">
      <c r="A103" s="163" t="s">
        <v>100</v>
      </c>
      <c r="B103" s="164"/>
      <c r="C103" s="164"/>
      <c r="D103" s="164"/>
      <c r="E103" s="62" t="s">
        <v>6</v>
      </c>
      <c r="F103" s="63">
        <v>5</v>
      </c>
      <c r="G103" s="19"/>
      <c r="H103" s="102"/>
      <c r="I103" s="73">
        <f>IF(J103&gt;5,5,J103)</f>
        <v>0</v>
      </c>
      <c r="J103" s="130">
        <f>G103*1</f>
        <v>0</v>
      </c>
      <c r="K103" s="122"/>
    </row>
    <row r="104" spans="1:11" s="37" customFormat="1" ht="17.25" customHeight="1" x14ac:dyDescent="0.35">
      <c r="A104" s="163" t="s">
        <v>143</v>
      </c>
      <c r="B104" s="164"/>
      <c r="C104" s="164"/>
      <c r="D104" s="164"/>
      <c r="E104" s="62" t="s">
        <v>42</v>
      </c>
      <c r="F104" s="63">
        <v>6</v>
      </c>
      <c r="G104" s="19"/>
      <c r="H104" s="102"/>
      <c r="I104" s="73">
        <f>IF(J104&gt;6,6,J104)</f>
        <v>0</v>
      </c>
      <c r="J104" s="130">
        <f>G104*1</f>
        <v>0</v>
      </c>
      <c r="K104" s="122"/>
    </row>
    <row r="105" spans="1:11" s="75" customFormat="1" ht="14.25" customHeight="1" x14ac:dyDescent="0.3">
      <c r="A105" s="181" t="s">
        <v>175</v>
      </c>
      <c r="B105" s="182"/>
      <c r="C105" s="182"/>
      <c r="D105" s="182"/>
      <c r="E105" s="182"/>
      <c r="F105" s="182"/>
      <c r="G105" s="182"/>
      <c r="H105" s="182"/>
      <c r="I105" s="74">
        <f>SUM(I96:I104)</f>
        <v>0</v>
      </c>
      <c r="J105" s="120"/>
      <c r="K105" s="135"/>
    </row>
    <row r="106" spans="1:11" s="37" customFormat="1" ht="15" customHeight="1" x14ac:dyDescent="0.35">
      <c r="A106" s="186" t="s">
        <v>136</v>
      </c>
      <c r="B106" s="187"/>
      <c r="C106" s="187"/>
      <c r="D106" s="187"/>
      <c r="E106" s="187"/>
      <c r="F106" s="187"/>
      <c r="G106" s="187"/>
      <c r="H106" s="187"/>
      <c r="I106" s="188"/>
      <c r="J106" s="120"/>
      <c r="K106" s="122"/>
    </row>
    <row r="107" spans="1:11" x14ac:dyDescent="0.25">
      <c r="A107" s="191">
        <v>0</v>
      </c>
      <c r="B107" s="192"/>
      <c r="C107" s="192"/>
      <c r="D107" s="192"/>
      <c r="E107" s="192"/>
      <c r="F107" s="192"/>
      <c r="G107" s="116"/>
      <c r="H107" s="103"/>
      <c r="I107" s="66" t="s">
        <v>23</v>
      </c>
    </row>
    <row r="108" spans="1:11" ht="15.75" customHeight="1" x14ac:dyDescent="0.25">
      <c r="A108" s="201" t="s">
        <v>109</v>
      </c>
      <c r="B108" s="202"/>
      <c r="C108" s="202"/>
      <c r="D108" s="202"/>
      <c r="E108" s="202"/>
      <c r="F108" s="202"/>
      <c r="G108" s="71"/>
      <c r="H108" s="165"/>
      <c r="I108" s="166"/>
    </row>
    <row r="109" spans="1:11" ht="24.75" customHeight="1" x14ac:dyDescent="0.25">
      <c r="A109" s="183" t="s">
        <v>150</v>
      </c>
      <c r="B109" s="184"/>
      <c r="C109" s="184"/>
      <c r="D109" s="184"/>
      <c r="E109" s="54" t="s">
        <v>166</v>
      </c>
      <c r="F109" s="54" t="s">
        <v>167</v>
      </c>
      <c r="G109" s="55" t="s">
        <v>9</v>
      </c>
      <c r="H109" s="106" t="s">
        <v>162</v>
      </c>
      <c r="I109" s="57" t="s">
        <v>0</v>
      </c>
      <c r="J109" s="128" t="s">
        <v>7</v>
      </c>
    </row>
    <row r="110" spans="1:11" ht="28.5" customHeight="1" x14ac:dyDescent="0.25">
      <c r="A110" s="204" t="s">
        <v>58</v>
      </c>
      <c r="B110" s="205"/>
      <c r="C110" s="205"/>
      <c r="D110" s="205"/>
      <c r="E110" s="18" t="s">
        <v>4</v>
      </c>
      <c r="F110" s="14">
        <v>15</v>
      </c>
      <c r="G110" s="14">
        <v>5</v>
      </c>
      <c r="H110" s="16" t="s">
        <v>59</v>
      </c>
      <c r="I110" s="20">
        <f t="shared" ref="I110:I122" si="0">IF(J110&gt;15,15,J110)</f>
        <v>15</v>
      </c>
      <c r="J110" s="129">
        <f>G110*3</f>
        <v>15</v>
      </c>
    </row>
    <row r="111" spans="1:11" ht="15.75" customHeight="1" x14ac:dyDescent="0.25">
      <c r="A111" s="163" t="s">
        <v>57</v>
      </c>
      <c r="B111" s="164"/>
      <c r="C111" s="164"/>
      <c r="D111" s="164"/>
      <c r="E111" s="62" t="s">
        <v>3</v>
      </c>
      <c r="F111" s="63">
        <v>15</v>
      </c>
      <c r="G111" s="19"/>
      <c r="H111" s="102"/>
      <c r="I111" s="64">
        <f t="shared" si="0"/>
        <v>0</v>
      </c>
      <c r="J111" s="130">
        <f>G111*4</f>
        <v>0</v>
      </c>
    </row>
    <row r="112" spans="1:11" ht="24.75" customHeight="1" x14ac:dyDescent="0.25">
      <c r="A112" s="163" t="s">
        <v>102</v>
      </c>
      <c r="B112" s="164"/>
      <c r="C112" s="164"/>
      <c r="D112" s="164"/>
      <c r="E112" s="62" t="s">
        <v>3</v>
      </c>
      <c r="F112" s="63">
        <v>15</v>
      </c>
      <c r="G112" s="19"/>
      <c r="H112" s="102"/>
      <c r="I112" s="64">
        <f t="shared" si="0"/>
        <v>0</v>
      </c>
      <c r="J112" s="130">
        <f>G112*4</f>
        <v>0</v>
      </c>
    </row>
    <row r="113" spans="1:11" x14ac:dyDescent="0.25">
      <c r="A113" s="163" t="s">
        <v>55</v>
      </c>
      <c r="B113" s="164"/>
      <c r="C113" s="164"/>
      <c r="D113" s="164"/>
      <c r="E113" s="62" t="s">
        <v>3</v>
      </c>
      <c r="F113" s="63">
        <v>15</v>
      </c>
      <c r="G113" s="19"/>
      <c r="H113" s="102"/>
      <c r="I113" s="64">
        <f t="shared" si="0"/>
        <v>0</v>
      </c>
      <c r="J113" s="130">
        <f>G113*4</f>
        <v>0</v>
      </c>
    </row>
    <row r="114" spans="1:11" x14ac:dyDescent="0.25">
      <c r="A114" s="163" t="s">
        <v>54</v>
      </c>
      <c r="B114" s="164"/>
      <c r="C114" s="164"/>
      <c r="D114" s="164"/>
      <c r="E114" s="62" t="s">
        <v>3</v>
      </c>
      <c r="F114" s="63">
        <v>15</v>
      </c>
      <c r="G114" s="19"/>
      <c r="H114" s="102"/>
      <c r="I114" s="64">
        <f t="shared" si="0"/>
        <v>0</v>
      </c>
      <c r="J114" s="130">
        <f>G114*4</f>
        <v>0</v>
      </c>
    </row>
    <row r="115" spans="1:11" x14ac:dyDescent="0.25">
      <c r="A115" s="172" t="s">
        <v>48</v>
      </c>
      <c r="B115" s="173"/>
      <c r="C115" s="173"/>
      <c r="D115" s="173"/>
      <c r="E115" s="62" t="s">
        <v>49</v>
      </c>
      <c r="F115" s="63">
        <v>15</v>
      </c>
      <c r="G115" s="19"/>
      <c r="H115" s="102"/>
      <c r="I115" s="138">
        <f t="shared" si="0"/>
        <v>0</v>
      </c>
      <c r="J115" s="130">
        <f>G115*3.5</f>
        <v>0</v>
      </c>
    </row>
    <row r="116" spans="1:11" ht="25.5" customHeight="1" x14ac:dyDescent="0.25">
      <c r="A116" s="172" t="s">
        <v>56</v>
      </c>
      <c r="B116" s="173"/>
      <c r="C116" s="173"/>
      <c r="D116" s="173"/>
      <c r="E116" s="62" t="s">
        <v>49</v>
      </c>
      <c r="F116" s="63">
        <v>15</v>
      </c>
      <c r="G116" s="19"/>
      <c r="H116" s="102"/>
      <c r="I116" s="138">
        <f t="shared" si="0"/>
        <v>0</v>
      </c>
      <c r="J116" s="130">
        <f>G116*3.5</f>
        <v>0</v>
      </c>
    </row>
    <row r="117" spans="1:11" ht="27.75" customHeight="1" x14ac:dyDescent="0.25">
      <c r="A117" s="172" t="s">
        <v>149</v>
      </c>
      <c r="B117" s="173"/>
      <c r="C117" s="173"/>
      <c r="D117" s="173"/>
      <c r="E117" s="62" t="s">
        <v>49</v>
      </c>
      <c r="F117" s="63">
        <v>15</v>
      </c>
      <c r="G117" s="19"/>
      <c r="H117" s="102"/>
      <c r="I117" s="138">
        <f t="shared" si="0"/>
        <v>0</v>
      </c>
      <c r="J117" s="130">
        <f>G117*3.5</f>
        <v>0</v>
      </c>
    </row>
    <row r="118" spans="1:11" x14ac:dyDescent="0.25">
      <c r="A118" s="172" t="s">
        <v>71</v>
      </c>
      <c r="B118" s="173"/>
      <c r="C118" s="173"/>
      <c r="D118" s="173"/>
      <c r="E118" s="62" t="s">
        <v>49</v>
      </c>
      <c r="F118" s="63">
        <v>15</v>
      </c>
      <c r="G118" s="19"/>
      <c r="H118" s="102"/>
      <c r="I118" s="138">
        <f t="shared" si="0"/>
        <v>0</v>
      </c>
      <c r="J118" s="130">
        <f>G118*3.5</f>
        <v>0</v>
      </c>
    </row>
    <row r="119" spans="1:11" x14ac:dyDescent="0.25">
      <c r="A119" s="163" t="s">
        <v>50</v>
      </c>
      <c r="B119" s="164"/>
      <c r="C119" s="164"/>
      <c r="D119" s="164"/>
      <c r="E119" s="62" t="s">
        <v>4</v>
      </c>
      <c r="F119" s="63">
        <v>15</v>
      </c>
      <c r="G119" s="19"/>
      <c r="H119" s="102"/>
      <c r="I119" s="64">
        <f t="shared" si="0"/>
        <v>0</v>
      </c>
      <c r="J119" s="130">
        <f>G119*3</f>
        <v>0</v>
      </c>
    </row>
    <row r="120" spans="1:11" x14ac:dyDescent="0.25">
      <c r="A120" s="163" t="s">
        <v>53</v>
      </c>
      <c r="B120" s="164"/>
      <c r="C120" s="164"/>
      <c r="D120" s="164"/>
      <c r="E120" s="62" t="s">
        <v>4</v>
      </c>
      <c r="F120" s="63">
        <v>15</v>
      </c>
      <c r="G120" s="19"/>
      <c r="H120" s="102"/>
      <c r="I120" s="64">
        <f t="shared" si="0"/>
        <v>0</v>
      </c>
      <c r="J120" s="130">
        <f>G120*3</f>
        <v>0</v>
      </c>
    </row>
    <row r="121" spans="1:11" x14ac:dyDescent="0.25">
      <c r="A121" s="163" t="s">
        <v>52</v>
      </c>
      <c r="B121" s="164"/>
      <c r="C121" s="164"/>
      <c r="D121" s="164"/>
      <c r="E121" s="62" t="s">
        <v>4</v>
      </c>
      <c r="F121" s="63">
        <v>15</v>
      </c>
      <c r="G121" s="19"/>
      <c r="H121" s="102"/>
      <c r="I121" s="64">
        <f t="shared" si="0"/>
        <v>0</v>
      </c>
      <c r="J121" s="130">
        <f>G121*3</f>
        <v>0</v>
      </c>
    </row>
    <row r="122" spans="1:11" ht="15" customHeight="1" x14ac:dyDescent="0.25">
      <c r="A122" s="163" t="s">
        <v>51</v>
      </c>
      <c r="B122" s="164"/>
      <c r="C122" s="164"/>
      <c r="D122" s="164"/>
      <c r="E122" s="62" t="s">
        <v>4</v>
      </c>
      <c r="F122" s="63">
        <v>15</v>
      </c>
      <c r="G122" s="19"/>
      <c r="H122" s="102"/>
      <c r="I122" s="64">
        <f t="shared" si="0"/>
        <v>0</v>
      </c>
      <c r="J122" s="130">
        <f>G122*3</f>
        <v>0</v>
      </c>
    </row>
    <row r="123" spans="1:11" s="37" customFormat="1" ht="15" customHeight="1" x14ac:dyDescent="0.35">
      <c r="A123" s="181" t="s">
        <v>174</v>
      </c>
      <c r="B123" s="182"/>
      <c r="C123" s="182"/>
      <c r="D123" s="182"/>
      <c r="E123" s="182"/>
      <c r="F123" s="182"/>
      <c r="G123" s="182"/>
      <c r="H123" s="182"/>
      <c r="I123" s="139">
        <f>SUM(I111:I122)+I128</f>
        <v>0</v>
      </c>
      <c r="J123" s="120"/>
      <c r="K123" s="122"/>
    </row>
    <row r="124" spans="1:11" x14ac:dyDescent="0.25">
      <c r="A124" s="232" t="s">
        <v>145</v>
      </c>
      <c r="B124" s="233"/>
      <c r="C124" s="233"/>
      <c r="D124" s="233"/>
      <c r="E124" s="233"/>
      <c r="F124" s="233"/>
      <c r="G124" s="233"/>
      <c r="H124" s="233"/>
      <c r="I124" s="234"/>
    </row>
    <row r="125" spans="1:11" x14ac:dyDescent="0.25">
      <c r="A125" s="235"/>
      <c r="B125" s="236"/>
      <c r="C125" s="236"/>
      <c r="D125" s="236"/>
      <c r="E125" s="236"/>
      <c r="F125" s="236"/>
      <c r="G125" s="115"/>
      <c r="H125" s="104"/>
      <c r="I125" s="76" t="s">
        <v>23</v>
      </c>
    </row>
    <row r="126" spans="1:11" ht="9.75" customHeight="1" x14ac:dyDescent="0.25">
      <c r="A126" s="77"/>
      <c r="B126" s="78"/>
      <c r="C126" s="78"/>
      <c r="D126" s="78"/>
      <c r="E126" s="78"/>
      <c r="F126" s="78"/>
      <c r="G126" s="78"/>
      <c r="H126" s="78"/>
      <c r="I126" s="79"/>
    </row>
    <row r="127" spans="1:11" ht="24" customHeight="1" x14ac:dyDescent="0.25">
      <c r="A127" s="244" t="s">
        <v>60</v>
      </c>
      <c r="B127" s="245"/>
      <c r="C127" s="245"/>
      <c r="D127" s="245"/>
      <c r="E127" s="54" t="s">
        <v>166</v>
      </c>
      <c r="F127" s="54" t="s">
        <v>167</v>
      </c>
      <c r="G127" s="55" t="s">
        <v>9</v>
      </c>
      <c r="H127" s="80" t="s">
        <v>16</v>
      </c>
      <c r="I127" s="57" t="s">
        <v>0</v>
      </c>
      <c r="J127" s="128" t="s">
        <v>7</v>
      </c>
    </row>
    <row r="128" spans="1:11" ht="31.5" customHeight="1" x14ac:dyDescent="0.25">
      <c r="A128" s="163" t="s">
        <v>157</v>
      </c>
      <c r="B128" s="164"/>
      <c r="C128" s="164"/>
      <c r="D128" s="164"/>
      <c r="E128" s="70" t="s">
        <v>61</v>
      </c>
      <c r="F128" s="70">
        <v>15</v>
      </c>
      <c r="G128" s="114"/>
      <c r="H128" s="105"/>
      <c r="I128" s="64">
        <f>IF(J128&gt;15,15,J128)</f>
        <v>0</v>
      </c>
      <c r="J128" s="130">
        <f>G128*5</f>
        <v>0</v>
      </c>
    </row>
    <row r="129" spans="1:12" ht="18.75" customHeight="1" x14ac:dyDescent="0.25">
      <c r="A129" s="242" t="s">
        <v>146</v>
      </c>
      <c r="B129" s="243"/>
      <c r="C129" s="243"/>
      <c r="D129" s="243"/>
      <c r="E129" s="243"/>
      <c r="F129" s="243"/>
      <c r="G129" s="243"/>
      <c r="H129" s="243"/>
      <c r="I129" s="81"/>
    </row>
    <row r="130" spans="1:12" ht="16.5" customHeight="1" x14ac:dyDescent="0.25">
      <c r="A130" s="193" t="s">
        <v>62</v>
      </c>
      <c r="B130" s="194"/>
      <c r="C130" s="194"/>
      <c r="D130" s="194"/>
      <c r="E130" s="194"/>
      <c r="F130" s="194"/>
      <c r="G130" s="82" t="s">
        <v>64</v>
      </c>
      <c r="H130" s="82"/>
      <c r="I130" s="83"/>
      <c r="J130" s="136"/>
      <c r="K130" s="136"/>
      <c r="L130" s="82"/>
    </row>
    <row r="131" spans="1:12" ht="16.5" customHeight="1" x14ac:dyDescent="0.25">
      <c r="A131" s="193" t="s">
        <v>63</v>
      </c>
      <c r="B131" s="194"/>
      <c r="C131" s="194"/>
      <c r="D131" s="194"/>
      <c r="E131" s="194"/>
      <c r="F131" s="194"/>
      <c r="G131" s="82" t="s">
        <v>65</v>
      </c>
      <c r="H131" s="82"/>
      <c r="I131" s="83"/>
      <c r="J131" s="136"/>
      <c r="K131" s="136"/>
      <c r="L131" s="82"/>
    </row>
    <row r="132" spans="1:12" ht="16.5" customHeight="1" x14ac:dyDescent="0.25">
      <c r="A132" s="193" t="s">
        <v>66</v>
      </c>
      <c r="B132" s="194"/>
      <c r="C132" s="194"/>
      <c r="D132" s="194"/>
      <c r="E132" s="194"/>
      <c r="F132" s="194"/>
      <c r="G132" s="240" t="s">
        <v>69</v>
      </c>
      <c r="H132" s="240"/>
      <c r="I132" s="241"/>
      <c r="J132" s="136"/>
      <c r="K132" s="136"/>
      <c r="L132" s="82"/>
    </row>
    <row r="133" spans="1:12" ht="16.5" customHeight="1" x14ac:dyDescent="0.25">
      <c r="A133" s="193" t="s">
        <v>67</v>
      </c>
      <c r="B133" s="194"/>
      <c r="C133" s="194"/>
      <c r="D133" s="194"/>
      <c r="E133" s="194"/>
      <c r="F133" s="194"/>
      <c r="G133" s="82" t="s">
        <v>111</v>
      </c>
      <c r="H133" s="82"/>
      <c r="I133" s="83"/>
      <c r="J133" s="136"/>
      <c r="K133" s="136"/>
      <c r="L133" s="82"/>
    </row>
    <row r="134" spans="1:12" ht="16.5" customHeight="1" x14ac:dyDescent="0.25">
      <c r="A134" s="193" t="s">
        <v>68</v>
      </c>
      <c r="B134" s="194"/>
      <c r="C134" s="194"/>
      <c r="D134" s="194"/>
      <c r="E134" s="194"/>
      <c r="F134" s="194"/>
      <c r="G134" s="152" t="s">
        <v>160</v>
      </c>
      <c r="H134" s="152"/>
      <c r="I134" s="153"/>
      <c r="J134" s="137"/>
      <c r="K134" s="137"/>
      <c r="L134" s="84"/>
    </row>
    <row r="135" spans="1:12" ht="20.25" customHeight="1" x14ac:dyDescent="0.25">
      <c r="A135" s="85"/>
      <c r="B135" s="86"/>
      <c r="C135" s="86"/>
      <c r="D135" s="86"/>
      <c r="E135" s="86"/>
      <c r="F135" s="86"/>
      <c r="G135" s="154"/>
      <c r="H135" s="154"/>
      <c r="I135" s="155"/>
    </row>
    <row r="136" spans="1:12" ht="43.5" customHeight="1" x14ac:dyDescent="0.25">
      <c r="A136" s="87"/>
      <c r="B136" s="87"/>
      <c r="C136" s="87"/>
      <c r="D136" s="87"/>
      <c r="E136" s="87"/>
      <c r="F136" s="87"/>
      <c r="G136" s="88"/>
      <c r="H136" s="88"/>
      <c r="I136" s="88"/>
    </row>
    <row r="137" spans="1:12" ht="24.75" customHeight="1" x14ac:dyDescent="0.25">
      <c r="A137" s="150" t="s">
        <v>161</v>
      </c>
      <c r="B137" s="151"/>
      <c r="C137" s="151"/>
      <c r="D137" s="151"/>
      <c r="E137" s="89"/>
      <c r="F137" s="89"/>
      <c r="G137" s="90"/>
      <c r="H137" s="170"/>
      <c r="I137" s="171"/>
    </row>
    <row r="138" spans="1:12" ht="24.75" customHeight="1" x14ac:dyDescent="0.25">
      <c r="A138" s="160" t="s">
        <v>178</v>
      </c>
      <c r="B138" s="161"/>
      <c r="C138" s="161"/>
      <c r="D138" s="161"/>
      <c r="E138" s="161"/>
      <c r="F138" s="161"/>
      <c r="G138" s="161"/>
      <c r="H138" s="161"/>
      <c r="I138" s="162"/>
    </row>
    <row r="139" spans="1:12" ht="8.25" customHeight="1" thickBot="1" x14ac:dyDescent="0.3">
      <c r="A139" s="49"/>
      <c r="B139" s="31"/>
      <c r="C139" s="31"/>
      <c r="D139" s="31"/>
      <c r="E139" s="31"/>
      <c r="F139" s="31"/>
      <c r="G139" s="31"/>
      <c r="H139" s="31"/>
      <c r="I139" s="47"/>
    </row>
    <row r="140" spans="1:12" x14ac:dyDescent="0.25">
      <c r="A140" s="91"/>
      <c r="B140" s="156" t="s">
        <v>169</v>
      </c>
      <c r="C140" s="157"/>
      <c r="D140" s="157"/>
      <c r="E140" s="92">
        <f>$I$52</f>
        <v>0</v>
      </c>
      <c r="F140" s="31"/>
      <c r="G140" s="31"/>
      <c r="H140" s="31"/>
      <c r="I140" s="47"/>
    </row>
    <row r="141" spans="1:12" x14ac:dyDescent="0.25">
      <c r="A141" s="91"/>
      <c r="B141" s="158" t="s">
        <v>170</v>
      </c>
      <c r="C141" s="159"/>
      <c r="D141" s="159"/>
      <c r="E141" s="22">
        <f>$I$69</f>
        <v>0</v>
      </c>
      <c r="F141" s="31"/>
      <c r="G141" s="31"/>
      <c r="H141" s="31"/>
      <c r="I141" s="47"/>
    </row>
    <row r="142" spans="1:12" x14ac:dyDescent="0.25">
      <c r="A142" s="91"/>
      <c r="B142" s="158" t="s">
        <v>171</v>
      </c>
      <c r="C142" s="159"/>
      <c r="D142" s="159"/>
      <c r="E142" s="22">
        <f>$I$89</f>
        <v>0</v>
      </c>
      <c r="F142" s="2"/>
      <c r="G142" s="2"/>
      <c r="H142" s="2"/>
      <c r="I142" s="93"/>
    </row>
    <row r="143" spans="1:12" x14ac:dyDescent="0.25">
      <c r="A143" s="91"/>
      <c r="B143" s="158" t="s">
        <v>172</v>
      </c>
      <c r="C143" s="159"/>
      <c r="D143" s="159"/>
      <c r="E143" s="22">
        <f>$I$105</f>
        <v>0</v>
      </c>
      <c r="F143" s="3"/>
      <c r="G143" s="3"/>
      <c r="H143" s="3"/>
      <c r="I143" s="93"/>
    </row>
    <row r="144" spans="1:12" ht="15" customHeight="1" x14ac:dyDescent="0.25">
      <c r="A144" s="91"/>
      <c r="B144" s="158" t="s">
        <v>173</v>
      </c>
      <c r="C144" s="159"/>
      <c r="D144" s="159"/>
      <c r="E144" s="22">
        <f>$I$123</f>
        <v>0</v>
      </c>
      <c r="F144" s="144" t="s">
        <v>180</v>
      </c>
      <c r="G144" s="144"/>
      <c r="H144" s="145"/>
      <c r="I144" s="113" t="s">
        <v>2</v>
      </c>
      <c r="J144" s="121"/>
    </row>
    <row r="145" spans="1:9" ht="18.75" customHeight="1" thickBot="1" x14ac:dyDescent="0.3">
      <c r="A145" s="91"/>
      <c r="B145" s="142" t="s">
        <v>156</v>
      </c>
      <c r="C145" s="143"/>
      <c r="D145" s="143"/>
      <c r="E145" s="94">
        <f>SUM(E140:E144)</f>
        <v>0</v>
      </c>
      <c r="F145" s="146"/>
      <c r="G145" s="146"/>
      <c r="H145" s="147"/>
      <c r="I145" s="23"/>
    </row>
    <row r="146" spans="1:9" x14ac:dyDescent="0.25">
      <c r="A146" s="95"/>
      <c r="B146" s="96"/>
      <c r="C146" s="96"/>
      <c r="D146" s="96"/>
      <c r="E146" s="97"/>
      <c r="F146" s="98"/>
      <c r="G146" s="98"/>
      <c r="H146" s="98"/>
      <c r="I146" s="112" t="s">
        <v>179</v>
      </c>
    </row>
    <row r="147" spans="1:9" x14ac:dyDescent="0.25">
      <c r="E147" s="99"/>
      <c r="F147" s="33"/>
      <c r="G147" s="33"/>
      <c r="H147" s="33"/>
    </row>
    <row r="148" spans="1:9" x14ac:dyDescent="0.25">
      <c r="E148" s="1"/>
      <c r="F148" s="100"/>
      <c r="G148" s="100"/>
      <c r="H148" s="100"/>
      <c r="I148" s="100"/>
    </row>
    <row r="149" spans="1:9" x14ac:dyDescent="0.25">
      <c r="F149" s="100"/>
      <c r="G149" s="100"/>
      <c r="H149" s="100"/>
      <c r="I149" s="100"/>
    </row>
    <row r="150" spans="1:9" x14ac:dyDescent="0.25">
      <c r="F150" s="29"/>
      <c r="G150" s="29"/>
      <c r="H150" s="29"/>
      <c r="I150" s="29"/>
    </row>
    <row r="155" spans="1:9" x14ac:dyDescent="0.25">
      <c r="A155" s="35"/>
      <c r="B155" s="35"/>
    </row>
  </sheetData>
  <sheetProtection password="9915" sheet="1" selectLockedCells="1"/>
  <mergeCells count="140">
    <mergeCell ref="G132:I132"/>
    <mergeCell ref="A131:F131"/>
    <mergeCell ref="A118:D118"/>
    <mergeCell ref="A119:D119"/>
    <mergeCell ref="A120:D120"/>
    <mergeCell ref="A129:H129"/>
    <mergeCell ref="A130:F130"/>
    <mergeCell ref="A127:D127"/>
    <mergeCell ref="A128:D128"/>
    <mergeCell ref="A121:D121"/>
    <mergeCell ref="A110:D110"/>
    <mergeCell ref="A123:H123"/>
    <mergeCell ref="A124:I124"/>
    <mergeCell ref="A125:F125"/>
    <mergeCell ref="A122:D122"/>
    <mergeCell ref="A25:I25"/>
    <mergeCell ref="A66:D66"/>
    <mergeCell ref="A67:D67"/>
    <mergeCell ref="A51:D51"/>
    <mergeCell ref="A108:F108"/>
    <mergeCell ref="A24:I24"/>
    <mergeCell ref="A37:D37"/>
    <mergeCell ref="A50:D50"/>
    <mergeCell ref="A54:F54"/>
    <mergeCell ref="C16:H16"/>
    <mergeCell ref="A30:H30"/>
    <mergeCell ref="A52:H52"/>
    <mergeCell ref="A42:D42"/>
    <mergeCell ref="A45:D45"/>
    <mergeCell ref="A43:D43"/>
    <mergeCell ref="A112:D112"/>
    <mergeCell ref="A114:D114"/>
    <mergeCell ref="A115:D115"/>
    <mergeCell ref="A31:H31"/>
    <mergeCell ref="A113:D113"/>
    <mergeCell ref="A61:D61"/>
    <mergeCell ref="A38:D38"/>
    <mergeCell ref="A48:D48"/>
    <mergeCell ref="A49:D49"/>
    <mergeCell ref="A53:I53"/>
    <mergeCell ref="A134:F134"/>
    <mergeCell ref="A96:D96"/>
    <mergeCell ref="A102:D102"/>
    <mergeCell ref="A98:D98"/>
    <mergeCell ref="A99:D99"/>
    <mergeCell ref="A71:F71"/>
    <mergeCell ref="A100:D100"/>
    <mergeCell ref="A107:F107"/>
    <mergeCell ref="A106:I106"/>
    <mergeCell ref="A105:H105"/>
    <mergeCell ref="C4:E4"/>
    <mergeCell ref="F4:G4"/>
    <mergeCell ref="C5:E5"/>
    <mergeCell ref="C6:E6"/>
    <mergeCell ref="C7:E7"/>
    <mergeCell ref="A34:H34"/>
    <mergeCell ref="A10:B14"/>
    <mergeCell ref="A18:B19"/>
    <mergeCell ref="A21:B22"/>
    <mergeCell ref="A16:B16"/>
    <mergeCell ref="C12:I12"/>
    <mergeCell ref="A39:D39"/>
    <mergeCell ref="A40:D40"/>
    <mergeCell ref="A41:D41"/>
    <mergeCell ref="A44:D44"/>
    <mergeCell ref="A47:D47"/>
    <mergeCell ref="A46:D46"/>
    <mergeCell ref="A35:H35"/>
    <mergeCell ref="A32:H32"/>
    <mergeCell ref="A36:G36"/>
    <mergeCell ref="A75:D75"/>
    <mergeCell ref="A70:I70"/>
    <mergeCell ref="A74:D74"/>
    <mergeCell ref="A69:H69"/>
    <mergeCell ref="A60:D60"/>
    <mergeCell ref="A56:D56"/>
    <mergeCell ref="A59:D59"/>
    <mergeCell ref="A57:D57"/>
    <mergeCell ref="A58:D58"/>
    <mergeCell ref="A63:D63"/>
    <mergeCell ref="A79:D79"/>
    <mergeCell ref="A81:D81"/>
    <mergeCell ref="A80:D80"/>
    <mergeCell ref="A68:D68"/>
    <mergeCell ref="A62:D62"/>
    <mergeCell ref="A65:D65"/>
    <mergeCell ref="A64:D64"/>
    <mergeCell ref="A77:D77"/>
    <mergeCell ref="A78:D78"/>
    <mergeCell ref="A72:F72"/>
    <mergeCell ref="A95:D95"/>
    <mergeCell ref="B144:D144"/>
    <mergeCell ref="A104:D104"/>
    <mergeCell ref="A94:D94"/>
    <mergeCell ref="A91:F91"/>
    <mergeCell ref="A132:F132"/>
    <mergeCell ref="A93:F93"/>
    <mergeCell ref="A109:D109"/>
    <mergeCell ref="A103:D103"/>
    <mergeCell ref="A133:F133"/>
    <mergeCell ref="A6:B6"/>
    <mergeCell ref="H93:I93"/>
    <mergeCell ref="H72:I72"/>
    <mergeCell ref="H56:I56"/>
    <mergeCell ref="H36:I36"/>
    <mergeCell ref="A89:H89"/>
    <mergeCell ref="A73:D73"/>
    <mergeCell ref="A76:D76"/>
    <mergeCell ref="A88:D88"/>
    <mergeCell ref="A90:I90"/>
    <mergeCell ref="C10:H10"/>
    <mergeCell ref="C14:H14"/>
    <mergeCell ref="C18:H19"/>
    <mergeCell ref="C21:H22"/>
    <mergeCell ref="H137:I137"/>
    <mergeCell ref="A82:D82"/>
    <mergeCell ref="A85:D85"/>
    <mergeCell ref="A111:D111"/>
    <mergeCell ref="A116:D116"/>
    <mergeCell ref="A117:D117"/>
    <mergeCell ref="B142:D142"/>
    <mergeCell ref="B143:D143"/>
    <mergeCell ref="A138:I138"/>
    <mergeCell ref="A83:D83"/>
    <mergeCell ref="A84:D84"/>
    <mergeCell ref="A86:D86"/>
    <mergeCell ref="A87:D87"/>
    <mergeCell ref="A101:D101"/>
    <mergeCell ref="A97:D97"/>
    <mergeCell ref="H108:I108"/>
    <mergeCell ref="B27:G27"/>
    <mergeCell ref="B28:G28"/>
    <mergeCell ref="B145:D145"/>
    <mergeCell ref="F144:H144"/>
    <mergeCell ref="F145:H145"/>
    <mergeCell ref="A29:H29"/>
    <mergeCell ref="A137:D137"/>
    <mergeCell ref="G134:I135"/>
    <mergeCell ref="B140:D140"/>
    <mergeCell ref="B141:D141"/>
  </mergeCells>
  <hyperlinks>
    <hyperlink ref="A32:D32" r:id="rId1" display="Email:  CERP@ararental.org"/>
  </hyperlinks>
  <printOptions horizontalCentered="1"/>
  <pageMargins left="0.25" right="0.25" top="0.85" bottom="0.25" header="0.3" footer="0.3"/>
  <pageSetup fitToHeight="0" orientation="portrait" r:id="rId2"/>
  <headerFooter differentFirst="1">
    <oddHeader>&amp;L&amp;9American Rental Association&amp;R&amp;9Certified Event Rental Professional Recertification Application
Page &amp;P of &amp;N</oddHeader>
  </headerFooter>
  <rowBreaks count="3" manualBreakCount="3">
    <brk id="35" max="8" man="1"/>
    <brk id="71" max="8" man="1"/>
    <brk id="107" max="8"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American Rental Association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ARA</dc:creator>
  <cp:lastModifiedBy>Karen Reynolds</cp:lastModifiedBy>
  <cp:lastPrinted>2018-06-08T15:42:50Z</cp:lastPrinted>
  <dcterms:created xsi:type="dcterms:W3CDTF">2009-06-30T16:47:15Z</dcterms:created>
  <dcterms:modified xsi:type="dcterms:W3CDTF">2019-11-15T16:02:35Z</dcterms:modified>
</cp:coreProperties>
</file>